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tables/table2.xml" ContentType="application/vnd.openxmlformats-officedocument.spreadsheetml.table+xml"/>
  <Override PartName="/xl/tables/table3.xml" ContentType="application/vnd.openxmlformats-officedocument.spreadsheetml.table+xml"/>
  <Override PartName="/xl/comments2.xml" ContentType="application/vnd.openxmlformats-officedocument.spreadsheetml.comments+xml"/>
  <Override PartName="/xl/threadedComments/threadedComment1.xml" ContentType="application/vnd.ms-excel.threadedcomments+xml"/>
  <Override PartName="/xl/comments3.xml" ContentType="application/vnd.openxmlformats-officedocument.spreadsheetml.comments+xml"/>
  <Override PartName="/xl/threadedComments/threadedComment2.xml" ContentType="application/vnd.ms-excel.threadedcomment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27"/>
  <workbookPr codeName="ThisWorkbook" hidePivotFieldList="1" defaultThemeVersion="166925"/>
  <mc:AlternateContent xmlns:mc="http://schemas.openxmlformats.org/markup-compatibility/2006">
    <mc:Choice Requires="x15">
      <x15ac:absPath xmlns:x15ac="http://schemas.microsoft.com/office/spreadsheetml/2010/11/ac" url="https://motohaus.sharepoint.com/sites/salesandmarketing/Shared Documents/Motohaus/Marketing/"/>
    </mc:Choice>
  </mc:AlternateContent>
  <xr:revisionPtr revIDLastSave="21492" documentId="8_{A57F44AA-53A8-497B-A6B2-7A0783A9DF82}" xr6:coauthVersionLast="47" xr6:coauthVersionMax="47" xr10:uidLastSave="{CA1D75E2-32F4-4EB0-AA60-505F6EB112B6}"/>
  <bookViews>
    <workbookView xWindow="0" yWindow="500" windowWidth="28800" windowHeight="15880" firstSheet="4" activeTab="4" xr2:uid="{00000000-000D-0000-FFFF-FFFF00000000}"/>
  </bookViews>
  <sheets>
    <sheet name="All Networks" sheetId="2" state="hidden" r:id="rId1"/>
    <sheet name=" Monthly Report | All Ne" sheetId="3" r:id="rId2"/>
    <sheet name="Weekly Report" sheetId="14" r:id="rId3"/>
    <sheet name="Sub-Brands" sheetId="24" r:id="rId4"/>
    <sheet name="For Monthly Reports" sheetId="25" r:id="rId5"/>
    <sheet name=" IG Feed Report" sheetId="4" r:id="rId6"/>
    <sheet name="Sheet1" sheetId="23" r:id="rId7"/>
    <sheet name="Email" sheetId="16" r:id="rId8"/>
    <sheet name="Facebook Report" sheetId="6" r:id="rId9"/>
    <sheet name="LinkedIn Report" sheetId="22" r:id="rId10"/>
    <sheet name="Influencer Reposting" sheetId="18" state="hidden" r:id="rId11"/>
    <sheet name=" LinkedIn Report" sheetId="7" state="hidden" r:id="rId12"/>
    <sheet name="Twitter Report" sheetId="8" state="hidden" r:id="rId13"/>
    <sheet name="YouTube Report" sheetId="9" state="hidden" r:id="rId14"/>
    <sheet name=" Pinterest Report" sheetId="10" state="hidden" r:id="rId15"/>
    <sheet name="TikTok Report" sheetId="11" state="hidden" r:id="rId16"/>
  </sheets>
  <definedNames>
    <definedName name="Table_02">'For Monthly Reports'!$B$12:$J$21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235" i="6" l="1"/>
  <c r="I235" i="6"/>
  <c r="J235" i="6"/>
  <c r="K235" i="6"/>
  <c r="L235" i="6"/>
  <c r="M235" i="6"/>
  <c r="O234" i="6"/>
  <c r="O249" i="6"/>
  <c r="O240" i="6"/>
  <c r="AO13" i="14"/>
  <c r="AO8" i="14"/>
  <c r="AO39" i="14"/>
  <c r="AO37" i="14"/>
  <c r="AO34" i="14"/>
  <c r="O291" i="4"/>
  <c r="AO22" i="14"/>
  <c r="AO20" i="14"/>
  <c r="AO16" i="14"/>
  <c r="AO17" i="14"/>
  <c r="AO18" i="14"/>
  <c r="O299" i="4"/>
  <c r="N299" i="4"/>
  <c r="E24" i="25"/>
  <c r="F21" i="25"/>
  <c r="H20" i="25"/>
  <c r="H19" i="25"/>
  <c r="E10" i="25"/>
  <c r="F10" i="25"/>
  <c r="H21" i="25" s="1"/>
  <c r="G10" i="25"/>
  <c r="D10" i="25"/>
  <c r="D7" i="25"/>
  <c r="H18" i="25" s="1"/>
  <c r="I21" i="25"/>
  <c r="J21" i="25" s="1"/>
  <c r="E21" i="25"/>
  <c r="F20" i="25"/>
  <c r="F19" i="25"/>
  <c r="F18" i="25"/>
  <c r="F17" i="25"/>
  <c r="F16" i="25"/>
  <c r="F15" i="25"/>
  <c r="F14" i="25"/>
  <c r="J14" i="25"/>
  <c r="J15" i="25"/>
  <c r="J16" i="25"/>
  <c r="J17" i="25"/>
  <c r="J18" i="25"/>
  <c r="J19" i="25"/>
  <c r="J20" i="25"/>
  <c r="D9" i="25"/>
  <c r="D8" i="25"/>
  <c r="D6" i="25"/>
  <c r="H17" i="25" s="1"/>
  <c r="D5" i="25"/>
  <c r="H16" i="25" s="1"/>
  <c r="D4" i="25"/>
  <c r="H15" i="25" s="1"/>
  <c r="D3" i="25"/>
  <c r="H14" i="25" s="1"/>
  <c r="G20" i="25"/>
  <c r="AN8" i="14"/>
  <c r="AN17" i="14"/>
  <c r="AN18" i="14" s="1"/>
  <c r="I291" i="4"/>
  <c r="J291" i="4"/>
  <c r="K291" i="4"/>
  <c r="L291" i="4"/>
  <c r="M291" i="4"/>
  <c r="H291" i="4"/>
  <c r="I299" i="4"/>
  <c r="J299" i="4"/>
  <c r="K299" i="4"/>
  <c r="L299" i="4"/>
  <c r="M299" i="4"/>
  <c r="H299" i="4"/>
  <c r="N314" i="4"/>
  <c r="O314" i="4" s="1"/>
  <c r="N309" i="4"/>
  <c r="O309" i="4" s="1"/>
  <c r="N306" i="4"/>
  <c r="O306" i="4" s="1"/>
  <c r="N301" i="4"/>
  <c r="O301" i="4" s="1"/>
  <c r="N298" i="4"/>
  <c r="O298" i="4" s="1"/>
  <c r="N293" i="4"/>
  <c r="O293" i="4" s="1"/>
  <c r="N290" i="4"/>
  <c r="N285" i="4"/>
  <c r="O285" i="4" s="1"/>
  <c r="AN47" i="14"/>
  <c r="AN45" i="14"/>
  <c r="AN43" i="14"/>
  <c r="AN34" i="14"/>
  <c r="AN39" i="14"/>
  <c r="AN37" i="14"/>
  <c r="AN22" i="14"/>
  <c r="AN20" i="14"/>
  <c r="AN16" i="14"/>
  <c r="G22" i="3"/>
  <c r="G56" i="3"/>
  <c r="AM16" i="14"/>
  <c r="AK8" i="14"/>
  <c r="AL8" i="14"/>
  <c r="AM8" i="14"/>
  <c r="AJ8" i="14"/>
  <c r="AM45" i="14"/>
  <c r="AL47" i="14"/>
  <c r="AM47" i="14"/>
  <c r="AL45" i="14"/>
  <c r="AM42" i="14"/>
  <c r="AM43" i="14"/>
  <c r="AL43" i="14"/>
  <c r="AL42" i="14"/>
  <c r="AM20" i="14"/>
  <c r="AM17" i="14"/>
  <c r="AM18" i="14" s="1"/>
  <c r="AM22" i="14"/>
  <c r="AM39" i="14"/>
  <c r="AM37" i="14"/>
  <c r="AM34" i="14"/>
  <c r="AM35" i="14" s="1"/>
  <c r="G17" i="25" l="1"/>
  <c r="G15" i="25"/>
  <c r="G19" i="25"/>
  <c r="G16" i="25"/>
  <c r="G14" i="25"/>
  <c r="G21" i="25" s="1"/>
  <c r="O290" i="4"/>
  <c r="N291" i="4"/>
  <c r="N220" i="6"/>
  <c r="O220" i="6" s="1"/>
  <c r="AL39" i="14"/>
  <c r="AL37" i="14"/>
  <c r="AL34" i="14"/>
  <c r="AL35" i="14" s="1"/>
  <c r="AL22" i="14" l="1"/>
  <c r="AL20" i="14"/>
  <c r="N282" i="4" l="1"/>
  <c r="O282" i="4" s="1"/>
  <c r="N277" i="4"/>
  <c r="O277" i="4" s="1"/>
  <c r="N269" i="4"/>
  <c r="O269" i="4" s="1"/>
  <c r="AL16" i="14"/>
  <c r="AL17" i="14"/>
  <c r="AL18" i="14" s="1"/>
  <c r="O266" i="4" l="1"/>
  <c r="F56" i="3" l="1"/>
  <c r="G44" i="3"/>
  <c r="AK42" i="14"/>
  <c r="AK17" i="14"/>
  <c r="I283" i="4" l="1"/>
  <c r="J283" i="4"/>
  <c r="K283" i="4"/>
  <c r="L283" i="4"/>
  <c r="M283" i="4"/>
  <c r="N283" i="4"/>
  <c r="H283" i="4"/>
  <c r="I275" i="4"/>
  <c r="J275" i="4"/>
  <c r="K275" i="4"/>
  <c r="L275" i="4"/>
  <c r="M275" i="4"/>
  <c r="N275" i="4"/>
  <c r="H275" i="4"/>
  <c r="I267" i="4"/>
  <c r="J267" i="4"/>
  <c r="K267" i="4"/>
  <c r="L267" i="4"/>
  <c r="M267" i="4"/>
  <c r="H267" i="4"/>
  <c r="O283" i="4" l="1"/>
  <c r="O275" i="4"/>
  <c r="O218" i="6"/>
  <c r="AK47" i="14" l="1"/>
  <c r="AK45" i="14"/>
  <c r="AK43" i="14"/>
  <c r="AK39" i="14"/>
  <c r="AK37" i="14"/>
  <c r="AK34" i="14"/>
  <c r="AK35" i="14" s="1"/>
  <c r="AK22" i="14"/>
  <c r="AK20" i="14"/>
  <c r="AK18" i="14"/>
  <c r="AK16" i="14"/>
  <c r="H235" i="6"/>
  <c r="O198" i="6"/>
  <c r="O235" i="6" l="1"/>
  <c r="AJ47" i="14"/>
  <c r="AJ45" i="14"/>
  <c r="AJ42" i="14"/>
  <c r="AJ43" i="14"/>
  <c r="I259" i="4"/>
  <c r="J259" i="4"/>
  <c r="K259" i="4"/>
  <c r="L259" i="4"/>
  <c r="M259" i="4"/>
  <c r="H259" i="4"/>
  <c r="N261" i="4"/>
  <c r="N258" i="4"/>
  <c r="O258" i="4" s="1"/>
  <c r="G15" i="3"/>
  <c r="H15" i="3"/>
  <c r="I15" i="3"/>
  <c r="J15" i="3"/>
  <c r="K15" i="3"/>
  <c r="L15" i="3"/>
  <c r="M15" i="3"/>
  <c r="N15" i="3"/>
  <c r="O14" i="3"/>
  <c r="O13" i="3"/>
  <c r="D15" i="3"/>
  <c r="E15" i="3"/>
  <c r="F15" i="3"/>
  <c r="F44" i="3"/>
  <c r="E42" i="3"/>
  <c r="F22" i="3"/>
  <c r="AJ20" i="14"/>
  <c r="AJ22" i="14"/>
  <c r="AJ39" i="14"/>
  <c r="AJ37" i="14"/>
  <c r="AJ34" i="14"/>
  <c r="AJ35" i="14"/>
  <c r="AJ18" i="14"/>
  <c r="AJ16" i="14"/>
  <c r="AJ17" i="14"/>
  <c r="O15" i="3" l="1"/>
  <c r="O261" i="4"/>
  <c r="N267" i="4"/>
  <c r="O267" i="4" s="1"/>
  <c r="N253" i="4"/>
  <c r="N259" i="4" s="1"/>
  <c r="O259" i="4" s="1"/>
  <c r="O253" i="4" l="1"/>
  <c r="AE8" i="14"/>
  <c r="AF8" i="14"/>
  <c r="AG8" i="14"/>
  <c r="AH8" i="14"/>
  <c r="AI8" i="14"/>
  <c r="AI47" i="14"/>
  <c r="AI45" i="14"/>
  <c r="AI42" i="14"/>
  <c r="AI43" i="14"/>
  <c r="AI39" i="14"/>
  <c r="AI37" i="14"/>
  <c r="AI34" i="14"/>
  <c r="AI35" i="14"/>
  <c r="AI22" i="14"/>
  <c r="AI20" i="14"/>
  <c r="AI18" i="14"/>
  <c r="AI16" i="14"/>
  <c r="AI17" i="14"/>
  <c r="N236" i="4"/>
  <c r="O236" i="4" s="1"/>
  <c r="AH47" i="14"/>
  <c r="AH45" i="14"/>
  <c r="AG42" i="14"/>
  <c r="AH42" i="14"/>
  <c r="AG43" i="14"/>
  <c r="AH43" i="14"/>
  <c r="AH39" i="14"/>
  <c r="AH37" i="14"/>
  <c r="AH34" i="14"/>
  <c r="AH22" i="14"/>
  <c r="AH20" i="14"/>
  <c r="AH16" i="14"/>
  <c r="AH17" i="14"/>
  <c r="N189" i="6" l="1"/>
  <c r="O189" i="6" s="1"/>
  <c r="N187" i="6"/>
  <c r="O187" i="6" s="1"/>
  <c r="O184" i="6"/>
  <c r="I203" i="6"/>
  <c r="J203" i="6"/>
  <c r="K203" i="6"/>
  <c r="L203" i="6"/>
  <c r="M203" i="6"/>
  <c r="H203" i="6"/>
  <c r="AG47" i="14"/>
  <c r="AG45" i="14"/>
  <c r="AG39" i="14"/>
  <c r="AG37" i="14"/>
  <c r="AG34" i="14"/>
  <c r="AG22" i="14"/>
  <c r="AG20" i="14"/>
  <c r="AG17" i="14"/>
  <c r="AH18" i="14" s="1"/>
  <c r="AG16" i="14"/>
  <c r="AH35" i="14" l="1"/>
  <c r="N203" i="6"/>
  <c r="O203" i="6" s="1"/>
  <c r="AE42" i="14"/>
  <c r="AF42" i="14"/>
  <c r="AE47" i="14"/>
  <c r="AF47" i="14"/>
  <c r="AE45" i="14"/>
  <c r="AF45" i="14"/>
  <c r="AF43" i="14"/>
  <c r="AE43" i="14"/>
  <c r="I237" i="4"/>
  <c r="J237" i="4"/>
  <c r="K237" i="4"/>
  <c r="L237" i="4"/>
  <c r="M237" i="4"/>
  <c r="H237" i="4"/>
  <c r="I229" i="4"/>
  <c r="J229" i="4"/>
  <c r="K229" i="4"/>
  <c r="L229" i="4"/>
  <c r="M229" i="4"/>
  <c r="H229" i="4"/>
  <c r="AE16" i="14"/>
  <c r="AF16" i="14"/>
  <c r="AE17" i="14"/>
  <c r="AF17" i="14"/>
  <c r="AG18" i="14" s="1"/>
  <c r="AE22" i="14"/>
  <c r="AF22" i="14"/>
  <c r="AE20" i="14"/>
  <c r="AF20" i="14"/>
  <c r="AE37" i="14"/>
  <c r="AF37" i="14"/>
  <c r="AE34" i="14"/>
  <c r="AF34" i="14"/>
  <c r="AF35" i="14" s="1"/>
  <c r="AE39" i="14"/>
  <c r="AF39" i="14"/>
  <c r="AF18" i="14" l="1"/>
  <c r="AG35" i="14"/>
  <c r="Y25" i="24"/>
  <c r="Z25" i="24"/>
  <c r="AA25" i="24"/>
  <c r="AB25" i="24"/>
  <c r="AC25" i="24"/>
  <c r="AD25" i="24"/>
  <c r="AE25" i="24"/>
  <c r="N231" i="4" l="1"/>
  <c r="N228" i="4"/>
  <c r="N223" i="4"/>
  <c r="O223" i="4" s="1"/>
  <c r="O231" i="4" l="1"/>
  <c r="N237" i="4"/>
  <c r="O237" i="4" s="1"/>
  <c r="O228" i="4"/>
  <c r="N229" i="4"/>
  <c r="O229" i="4" s="1"/>
  <c r="N166" i="6" l="1"/>
  <c r="I172" i="6"/>
  <c r="J172" i="6"/>
  <c r="K172" i="6"/>
  <c r="L172" i="6"/>
  <c r="M172" i="6"/>
  <c r="H172" i="6"/>
  <c r="N172" i="6" l="1"/>
  <c r="O172" i="6" s="1"/>
  <c r="I214" i="4" l="1"/>
  <c r="J214" i="4"/>
  <c r="K214" i="4"/>
  <c r="L214" i="4"/>
  <c r="M214" i="4"/>
  <c r="H214" i="4"/>
  <c r="J213" i="4" l="1"/>
  <c r="K213" i="4"/>
  <c r="L213" i="4"/>
  <c r="M213" i="4"/>
  <c r="I213" i="4"/>
  <c r="H213" i="4"/>
  <c r="AD8" i="14"/>
  <c r="AC8" i="14"/>
  <c r="E44" i="3"/>
  <c r="N207" i="4" l="1"/>
  <c r="O207" i="4" l="1"/>
  <c r="N213" i="4"/>
  <c r="N153" i="6" l="1"/>
  <c r="I205" i="4"/>
  <c r="J205" i="4"/>
  <c r="K205" i="4"/>
  <c r="L205" i="4"/>
  <c r="M205" i="4"/>
  <c r="H205" i="4"/>
  <c r="N204" i="4"/>
  <c r="N199" i="4"/>
  <c r="O199" i="4" s="1"/>
  <c r="O204" i="4" l="1"/>
  <c r="N205" i="4"/>
  <c r="O205" i="4" s="1"/>
  <c r="J197" i="4" l="1"/>
  <c r="K197" i="4"/>
  <c r="L197" i="4"/>
  <c r="M197" i="4"/>
  <c r="I197" i="4"/>
  <c r="H197" i="4"/>
  <c r="AB8" i="14"/>
  <c r="M119" i="22"/>
  <c r="N119" i="22" s="1"/>
  <c r="M168" i="22"/>
  <c r="N168" i="22" s="1"/>
  <c r="M178" i="22"/>
  <c r="N178" i="22" s="1"/>
  <c r="M182" i="22"/>
  <c r="N182" i="22" s="1"/>
  <c r="K5" i="22"/>
  <c r="K8" i="22"/>
  <c r="K12" i="22"/>
  <c r="K15" i="22"/>
  <c r="K20" i="22"/>
  <c r="K21" i="22"/>
  <c r="K30" i="22"/>
  <c r="K32" i="22"/>
  <c r="K37" i="22"/>
  <c r="K40" i="22"/>
  <c r="K41" i="22"/>
  <c r="K45" i="22"/>
  <c r="K46" i="22"/>
  <c r="K48" i="22"/>
  <c r="K50" i="22"/>
  <c r="K54" i="22"/>
  <c r="K55" i="22"/>
  <c r="K56" i="22"/>
  <c r="K57" i="22"/>
  <c r="K58" i="22"/>
  <c r="K59" i="22"/>
  <c r="K61" i="22"/>
  <c r="K63" i="22"/>
  <c r="K65" i="22"/>
  <c r="K70" i="22"/>
  <c r="K71" i="22"/>
  <c r="K74" i="22"/>
  <c r="K78" i="22"/>
  <c r="K80" i="22"/>
  <c r="K82" i="22"/>
  <c r="K88" i="22"/>
  <c r="K90" i="22"/>
  <c r="K93" i="22"/>
  <c r="K95" i="22"/>
  <c r="K97" i="22"/>
  <c r="K101" i="22"/>
  <c r="K104" i="22"/>
  <c r="K127" i="22"/>
  <c r="M127" i="22" s="1"/>
  <c r="E22" i="3" l="1"/>
  <c r="E56" i="3"/>
  <c r="AB16" i="14"/>
  <c r="N191" i="4"/>
  <c r="O191" i="4" l="1"/>
  <c r="N197" i="4"/>
  <c r="O197" i="4" s="1"/>
  <c r="N151" i="6"/>
  <c r="O151" i="6" s="1"/>
  <c r="P151" i="6"/>
  <c r="I189" i="4" l="1"/>
  <c r="J189" i="4"/>
  <c r="K189" i="4"/>
  <c r="L189" i="4"/>
  <c r="M189" i="4"/>
  <c r="H189" i="4"/>
  <c r="M181" i="4"/>
  <c r="N186" i="4"/>
  <c r="O186" i="4" s="1"/>
  <c r="N188" i="4"/>
  <c r="O166" i="6"/>
  <c r="O153" i="6"/>
  <c r="P166" i="6"/>
  <c r="P153" i="6"/>
  <c r="P146" i="6"/>
  <c r="P144" i="6"/>
  <c r="N144" i="6"/>
  <c r="O144" i="6" s="1"/>
  <c r="N146" i="6"/>
  <c r="O146" i="6" s="1"/>
  <c r="AA8" i="14"/>
  <c r="N184" i="4"/>
  <c r="O184" i="4" s="1"/>
  <c r="O188" i="4" l="1"/>
  <c r="N189" i="4"/>
  <c r="O189" i="4" s="1"/>
  <c r="Z8" i="14"/>
  <c r="N180" i="4" l="1"/>
  <c r="N177" i="4"/>
  <c r="O177" i="4" s="1"/>
  <c r="N175" i="4"/>
  <c r="N181" i="4" l="1"/>
  <c r="O180" i="4"/>
  <c r="N214" i="4"/>
  <c r="O214" i="4" s="1"/>
  <c r="O175" i="4"/>
  <c r="O79" i="3"/>
  <c r="P79" i="3"/>
  <c r="O80" i="3"/>
  <c r="P80" i="3"/>
  <c r="O81" i="3"/>
  <c r="P81" i="3"/>
  <c r="N81" i="3"/>
  <c r="N80" i="3"/>
  <c r="N79" i="3"/>
  <c r="X42" i="24" l="1"/>
  <c r="W42" i="24"/>
  <c r="V42" i="24"/>
  <c r="U42" i="24"/>
  <c r="T42" i="24"/>
  <c r="S42" i="24"/>
  <c r="X25" i="24"/>
  <c r="W25" i="24"/>
  <c r="V25" i="24"/>
  <c r="U25" i="24"/>
  <c r="T25" i="24"/>
  <c r="S25" i="24"/>
  <c r="X8" i="24"/>
  <c r="W8" i="24"/>
  <c r="V8" i="24"/>
  <c r="U8" i="24"/>
  <c r="T8" i="24"/>
  <c r="S8" i="24"/>
  <c r="Y8" i="14" l="1"/>
  <c r="N167" i="4" l="1"/>
  <c r="O167" i="4" s="1"/>
  <c r="K83" i="3"/>
  <c r="J83" i="3"/>
  <c r="G4" i="23" l="1"/>
  <c r="E10" i="23"/>
  <c r="C10" i="23"/>
  <c r="G8" i="23"/>
  <c r="G7" i="23"/>
  <c r="G5" i="23"/>
  <c r="G10" i="23" l="1"/>
  <c r="N160" i="4" l="1"/>
  <c r="O160" i="4" s="1"/>
  <c r="N163" i="4"/>
  <c r="O163" i="4" s="1"/>
  <c r="O71" i="3"/>
  <c r="N71" i="3"/>
  <c r="M71" i="3"/>
  <c r="L71" i="3"/>
  <c r="K71" i="3"/>
  <c r="J71" i="3"/>
  <c r="I71" i="3"/>
  <c r="H71" i="3"/>
  <c r="G71" i="3"/>
  <c r="F71" i="3"/>
  <c r="E71" i="3"/>
  <c r="D71" i="3"/>
  <c r="O70" i="3"/>
  <c r="N70" i="3"/>
  <c r="M70" i="3"/>
  <c r="L70" i="3"/>
  <c r="K70" i="3"/>
  <c r="J70" i="3"/>
  <c r="I70" i="3"/>
  <c r="H70" i="3"/>
  <c r="G70" i="3"/>
  <c r="F70" i="3"/>
  <c r="E70" i="3"/>
  <c r="D70" i="3"/>
  <c r="M157" i="4"/>
  <c r="X8" i="14"/>
  <c r="W8" i="14"/>
  <c r="N165" i="4" l="1"/>
  <c r="N154" i="4"/>
  <c r="D56" i="3"/>
  <c r="L18" i="3"/>
  <c r="M18" i="3"/>
  <c r="N18" i="3"/>
  <c r="D44" i="3"/>
  <c r="D22" i="3"/>
  <c r="O154" i="4" l="1"/>
  <c r="N151" i="4"/>
  <c r="O151" i="4" s="1"/>
  <c r="N157" i="4" l="1"/>
  <c r="N145" i="4"/>
  <c r="O145" i="4" s="1"/>
  <c r="N148" i="4"/>
  <c r="O148" i="4" s="1"/>
  <c r="V8" i="14"/>
  <c r="V39" i="14"/>
  <c r="U8" i="14" l="1"/>
  <c r="T8" i="14"/>
  <c r="M141" i="4"/>
  <c r="N140" i="4"/>
  <c r="O140" i="4" s="1"/>
  <c r="N135" i="4" l="1"/>
  <c r="O135" i="4" s="1"/>
  <c r="L11" i="22" l="1"/>
  <c r="L19" i="22"/>
  <c r="L27" i="22"/>
  <c r="L38" i="22" s="1"/>
  <c r="L35" i="22"/>
  <c r="L44" i="22"/>
  <c r="L52" i="22"/>
  <c r="L60" i="22"/>
  <c r="L68" i="22"/>
  <c r="L77" i="22"/>
  <c r="L85" i="22"/>
  <c r="L100" i="22"/>
  <c r="L108" i="22"/>
  <c r="L109" i="22"/>
  <c r="L117" i="22"/>
  <c r="N127" i="22"/>
  <c r="L73" i="22" l="1"/>
  <c r="L181" i="4"/>
  <c r="K181" i="4"/>
  <c r="J181" i="4"/>
  <c r="O181" i="4" s="1"/>
  <c r="I181" i="4"/>
  <c r="H181" i="4"/>
  <c r="L173" i="4"/>
  <c r="K173" i="4"/>
  <c r="J173" i="4"/>
  <c r="I173" i="4"/>
  <c r="H173" i="4"/>
  <c r="L157" i="4"/>
  <c r="K157" i="4"/>
  <c r="J157" i="4"/>
  <c r="O157" i="4" s="1"/>
  <c r="I157" i="4"/>
  <c r="H157" i="4"/>
  <c r="L165" i="4"/>
  <c r="K165" i="4"/>
  <c r="J165" i="4"/>
  <c r="O165" i="4" s="1"/>
  <c r="I165" i="4"/>
  <c r="H165" i="4"/>
  <c r="L149" i="4"/>
  <c r="K149" i="4"/>
  <c r="J149" i="4"/>
  <c r="O149" i="4" s="1"/>
  <c r="I149" i="4"/>
  <c r="H149" i="4"/>
  <c r="I141" i="4"/>
  <c r="J141" i="4"/>
  <c r="K141" i="4"/>
  <c r="L141" i="4"/>
  <c r="H141" i="4"/>
  <c r="N130" i="4"/>
  <c r="O130" i="4" s="1"/>
  <c r="N141" i="4" l="1"/>
  <c r="O141" i="4" s="1"/>
  <c r="M133" i="4"/>
  <c r="L133" i="4"/>
  <c r="K133" i="4"/>
  <c r="J133" i="4"/>
  <c r="I133" i="4"/>
  <c r="H133" i="4"/>
  <c r="T39" i="14" l="1"/>
  <c r="S42" i="14" l="1"/>
  <c r="N124" i="4"/>
  <c r="O124" i="4" s="1"/>
  <c r="N123" i="4"/>
  <c r="O123" i="4" s="1"/>
  <c r="M125" i="4"/>
  <c r="I125" i="4"/>
  <c r="J125" i="4"/>
  <c r="K125" i="4"/>
  <c r="L125" i="4"/>
  <c r="H125" i="4"/>
  <c r="N133" i="4" l="1"/>
  <c r="O133" i="4" s="1"/>
  <c r="F88" i="3"/>
  <c r="E88" i="3"/>
  <c r="F84" i="3"/>
  <c r="E84" i="3"/>
  <c r="F80" i="3"/>
  <c r="E80" i="3"/>
  <c r="F76" i="3"/>
  <c r="E76" i="3"/>
  <c r="S34" i="14"/>
  <c r="N119" i="4"/>
  <c r="S17" i="14"/>
  <c r="O119" i="4" l="1"/>
  <c r="N125" i="4"/>
  <c r="O125" i="4" s="1"/>
  <c r="I117" i="22"/>
  <c r="K117" i="22" s="1"/>
  <c r="H117" i="22"/>
  <c r="J117" i="22" s="1"/>
  <c r="G117" i="22"/>
  <c r="I109" i="22"/>
  <c r="K109" i="22" s="1"/>
  <c r="H109" i="22"/>
  <c r="J109" i="22" s="1"/>
  <c r="G109" i="22"/>
  <c r="I108" i="22"/>
  <c r="K108" i="22" s="1"/>
  <c r="H108" i="22"/>
  <c r="J108" i="22" s="1"/>
  <c r="G108" i="22"/>
  <c r="M104" i="22"/>
  <c r="J104" i="22"/>
  <c r="M101" i="22"/>
  <c r="N101" i="22" s="1"/>
  <c r="J101" i="22"/>
  <c r="I100" i="22"/>
  <c r="K100" i="22" s="1"/>
  <c r="H100" i="22"/>
  <c r="J100" i="22" s="1"/>
  <c r="G100" i="22"/>
  <c r="M97" i="22"/>
  <c r="N97" i="22" s="1"/>
  <c r="J97" i="22"/>
  <c r="M95" i="22"/>
  <c r="N95" i="22" s="1"/>
  <c r="J95" i="22"/>
  <c r="M93" i="22"/>
  <c r="N93" i="22" s="1"/>
  <c r="J93" i="22"/>
  <c r="M90" i="22"/>
  <c r="N90" i="22" s="1"/>
  <c r="J90" i="22"/>
  <c r="M88" i="22"/>
  <c r="N88" i="22" s="1"/>
  <c r="J88" i="22"/>
  <c r="I85" i="22"/>
  <c r="K85" i="22" s="1"/>
  <c r="H85" i="22"/>
  <c r="J85" i="22" s="1"/>
  <c r="G85" i="22"/>
  <c r="M82" i="22"/>
  <c r="N82" i="22" s="1"/>
  <c r="J82" i="22"/>
  <c r="M80" i="22"/>
  <c r="N80" i="22" s="1"/>
  <c r="J80" i="22"/>
  <c r="M78" i="22"/>
  <c r="J78" i="22"/>
  <c r="I77" i="22"/>
  <c r="K77" i="22" s="1"/>
  <c r="H77" i="22"/>
  <c r="J77" i="22" s="1"/>
  <c r="G77" i="22"/>
  <c r="M74" i="22"/>
  <c r="N74" i="22" s="1"/>
  <c r="J74" i="22"/>
  <c r="M71" i="22"/>
  <c r="J71" i="22"/>
  <c r="M70" i="22"/>
  <c r="N70" i="22" s="1"/>
  <c r="J70" i="22"/>
  <c r="I68" i="22"/>
  <c r="K68" i="22" s="1"/>
  <c r="H68" i="22"/>
  <c r="J68" i="22" s="1"/>
  <c r="G68" i="22"/>
  <c r="M65" i="22"/>
  <c r="N65" i="22" s="1"/>
  <c r="J65" i="22"/>
  <c r="M63" i="22"/>
  <c r="N63" i="22" s="1"/>
  <c r="J63" i="22"/>
  <c r="M61" i="22"/>
  <c r="J61" i="22"/>
  <c r="I60" i="22"/>
  <c r="K60" i="22" s="1"/>
  <c r="H60" i="22"/>
  <c r="J60" i="22" s="1"/>
  <c r="G60" i="22"/>
  <c r="M59" i="22"/>
  <c r="N59" i="22" s="1"/>
  <c r="J59" i="22"/>
  <c r="M58" i="22"/>
  <c r="N58" i="22" s="1"/>
  <c r="J58" i="22"/>
  <c r="M57" i="22"/>
  <c r="N57" i="22" s="1"/>
  <c r="J57" i="22"/>
  <c r="M56" i="22"/>
  <c r="N56" i="22" s="1"/>
  <c r="J56" i="22"/>
  <c r="M55" i="22"/>
  <c r="N55" i="22" s="1"/>
  <c r="J55" i="22"/>
  <c r="M54" i="22"/>
  <c r="N54" i="22" s="1"/>
  <c r="J54" i="22"/>
  <c r="I52" i="22"/>
  <c r="K52" i="22" s="1"/>
  <c r="H52" i="22"/>
  <c r="J52" i="22" s="1"/>
  <c r="G52" i="22"/>
  <c r="M50" i="22"/>
  <c r="J50" i="22"/>
  <c r="M48" i="22"/>
  <c r="N48" i="22" s="1"/>
  <c r="J48" i="22"/>
  <c r="M46" i="22"/>
  <c r="N46" i="22" s="1"/>
  <c r="J46" i="22"/>
  <c r="M45" i="22"/>
  <c r="N45" i="22" s="1"/>
  <c r="J45" i="22"/>
  <c r="M41" i="22"/>
  <c r="N41" i="22" s="1"/>
  <c r="J41" i="22"/>
  <c r="M40" i="22"/>
  <c r="J40" i="22"/>
  <c r="M37" i="22"/>
  <c r="N37" i="22" s="1"/>
  <c r="J37" i="22"/>
  <c r="I35" i="22"/>
  <c r="K35" i="22" s="1"/>
  <c r="H35" i="22"/>
  <c r="J35" i="22" s="1"/>
  <c r="G35" i="22"/>
  <c r="M32" i="22"/>
  <c r="N32" i="22" s="1"/>
  <c r="J32" i="22"/>
  <c r="M30" i="22"/>
  <c r="N30" i="22" s="1"/>
  <c r="J30" i="22"/>
  <c r="M28" i="22"/>
  <c r="J28" i="22"/>
  <c r="I27" i="22"/>
  <c r="K27" i="22" s="1"/>
  <c r="H27" i="22"/>
  <c r="J27" i="22" s="1"/>
  <c r="G27" i="22"/>
  <c r="M23" i="22"/>
  <c r="N23" i="22" s="1"/>
  <c r="J23" i="22"/>
  <c r="M21" i="22"/>
  <c r="J21" i="22"/>
  <c r="M20" i="22"/>
  <c r="N20" i="22" s="1"/>
  <c r="J20" i="22"/>
  <c r="I19" i="22"/>
  <c r="K19" i="22" s="1"/>
  <c r="H19" i="22"/>
  <c r="J19" i="22" s="1"/>
  <c r="G19" i="22"/>
  <c r="M15" i="22"/>
  <c r="N15" i="22" s="1"/>
  <c r="J15" i="22"/>
  <c r="M12" i="22"/>
  <c r="N12" i="22" s="1"/>
  <c r="J12" i="22"/>
  <c r="I11" i="22"/>
  <c r="K11" i="22" s="1"/>
  <c r="H11" i="22"/>
  <c r="J11" i="22" s="1"/>
  <c r="G11" i="22"/>
  <c r="M8" i="22"/>
  <c r="N8" i="22" s="1"/>
  <c r="J8" i="22"/>
  <c r="M5" i="22"/>
  <c r="N5" i="22" s="1"/>
  <c r="J5" i="22"/>
  <c r="R17" i="14"/>
  <c r="M85" i="22" l="1"/>
  <c r="N85" i="22" s="1"/>
  <c r="G38" i="22"/>
  <c r="G44" i="22" s="1"/>
  <c r="M77" i="22"/>
  <c r="N77" i="22" s="1"/>
  <c r="G73" i="22"/>
  <c r="H38" i="22"/>
  <c r="M38" i="22" s="1"/>
  <c r="N38" i="22" s="1"/>
  <c r="M68" i="22"/>
  <c r="N68" i="22" s="1"/>
  <c r="I38" i="22"/>
  <c r="M52" i="22"/>
  <c r="N52" i="22" s="1"/>
  <c r="M35" i="22"/>
  <c r="N35" i="22" s="1"/>
  <c r="M109" i="22"/>
  <c r="N109" i="22" s="1"/>
  <c r="N71" i="22"/>
  <c r="M11" i="22"/>
  <c r="N11" i="22" s="1"/>
  <c r="M19" i="22"/>
  <c r="N19" i="22" s="1"/>
  <c r="M27" i="22"/>
  <c r="N27" i="22" s="1"/>
  <c r="M44" i="22"/>
  <c r="M60" i="22"/>
  <c r="N60" i="22" s="1"/>
  <c r="N104" i="22"/>
  <c r="M108" i="22"/>
  <c r="N108" i="22" s="1"/>
  <c r="M117" i="22"/>
  <c r="N117" i="22" s="1"/>
  <c r="M100" i="22"/>
  <c r="N100" i="22" s="1"/>
  <c r="N28" i="22"/>
  <c r="N40" i="22"/>
  <c r="N50" i="22"/>
  <c r="N61" i="22"/>
  <c r="N78" i="22"/>
  <c r="M73" i="22"/>
  <c r="N73" i="22" s="1"/>
  <c r="N21" i="22"/>
  <c r="M117" i="4"/>
  <c r="I117" i="4"/>
  <c r="J117" i="4"/>
  <c r="K117" i="4"/>
  <c r="L117" i="4"/>
  <c r="H117" i="4"/>
  <c r="N114" i="4"/>
  <c r="O114" i="4" s="1"/>
  <c r="N111" i="4"/>
  <c r="O111" i="4" s="1"/>
  <c r="R39" i="14"/>
  <c r="R37" i="14"/>
  <c r="R34" i="14"/>
  <c r="R35" i="14" s="1"/>
  <c r="R16" i="14"/>
  <c r="R18" i="14"/>
  <c r="R20" i="14"/>
  <c r="R22" i="14"/>
  <c r="E20" i="14"/>
  <c r="F20" i="14"/>
  <c r="G20" i="14"/>
  <c r="H20" i="14"/>
  <c r="I20" i="14"/>
  <c r="J20" i="14"/>
  <c r="K20" i="14"/>
  <c r="L20" i="14"/>
  <c r="M20" i="14"/>
  <c r="N20" i="14"/>
  <c r="O20" i="14"/>
  <c r="E22" i="14"/>
  <c r="F22" i="14"/>
  <c r="G22" i="14"/>
  <c r="H22" i="14"/>
  <c r="I22" i="14"/>
  <c r="J22" i="14"/>
  <c r="K22" i="14"/>
  <c r="L22" i="14"/>
  <c r="M22" i="14"/>
  <c r="N22" i="14"/>
  <c r="O22" i="14"/>
  <c r="E35" i="14"/>
  <c r="F35" i="14"/>
  <c r="G35" i="14"/>
  <c r="H35" i="14"/>
  <c r="I35" i="14"/>
  <c r="J35" i="14"/>
  <c r="K35" i="14"/>
  <c r="L35" i="14"/>
  <c r="M35" i="14"/>
  <c r="N35" i="14"/>
  <c r="E37" i="14"/>
  <c r="F37" i="14"/>
  <c r="G37" i="14"/>
  <c r="H37" i="14"/>
  <c r="I37" i="14"/>
  <c r="J37" i="14"/>
  <c r="K37" i="14"/>
  <c r="L37" i="14"/>
  <c r="M37" i="14"/>
  <c r="N37" i="14"/>
  <c r="O37" i="14"/>
  <c r="E39" i="14"/>
  <c r="F39" i="14"/>
  <c r="G39" i="14"/>
  <c r="H39" i="14"/>
  <c r="I39" i="14"/>
  <c r="J39" i="14"/>
  <c r="K39" i="14"/>
  <c r="L39" i="14"/>
  <c r="M39" i="14"/>
  <c r="N39" i="14"/>
  <c r="O39" i="14"/>
  <c r="I44" i="22" l="1"/>
  <c r="K44" i="22" s="1"/>
  <c r="K38" i="22"/>
  <c r="H44" i="22"/>
  <c r="J44" i="22" s="1"/>
  <c r="J38" i="22"/>
  <c r="N117" i="4"/>
  <c r="O117" i="4" s="1"/>
  <c r="H73" i="22"/>
  <c r="J73" i="22" s="1"/>
  <c r="I73" i="22"/>
  <c r="K73" i="22" s="1"/>
  <c r="N44" i="22"/>
  <c r="D61" i="3" l="1"/>
  <c r="E61" i="3"/>
  <c r="E57" i="3"/>
  <c r="C49" i="3"/>
  <c r="D49" i="3"/>
  <c r="E49" i="3"/>
  <c r="F49" i="3"/>
  <c r="G49" i="3"/>
  <c r="H49" i="3"/>
  <c r="I49" i="3"/>
  <c r="J49" i="3"/>
  <c r="K49" i="3"/>
  <c r="C47" i="3"/>
  <c r="D47" i="3"/>
  <c r="E47" i="3"/>
  <c r="F47" i="3"/>
  <c r="G47" i="3"/>
  <c r="H47" i="3"/>
  <c r="I47" i="3"/>
  <c r="J47" i="3"/>
  <c r="K47" i="3"/>
  <c r="C45" i="3"/>
  <c r="D45" i="3"/>
  <c r="E45" i="3"/>
  <c r="F45" i="3"/>
  <c r="G45" i="3"/>
  <c r="H45" i="3"/>
  <c r="I45" i="3"/>
  <c r="J45" i="3"/>
  <c r="K45" i="3"/>
  <c r="D27" i="3"/>
  <c r="E27" i="3"/>
  <c r="F27" i="3"/>
  <c r="G27" i="3"/>
  <c r="H27" i="3"/>
  <c r="I27" i="3"/>
  <c r="J27" i="3"/>
  <c r="D25" i="3"/>
  <c r="E25" i="3"/>
  <c r="F25" i="3"/>
  <c r="G25" i="3"/>
  <c r="H25" i="3"/>
  <c r="I25" i="3"/>
  <c r="J25" i="3"/>
  <c r="K21" i="3"/>
  <c r="K27" i="3"/>
  <c r="K25" i="3"/>
  <c r="K23" i="3"/>
  <c r="D23" i="3"/>
  <c r="E23" i="3"/>
  <c r="F23" i="3"/>
  <c r="G23" i="3"/>
  <c r="H23" i="3"/>
  <c r="I23" i="3"/>
  <c r="L57" i="3"/>
  <c r="R43" i="14" l="1"/>
  <c r="R47" i="14"/>
  <c r="R45" i="14"/>
  <c r="S35" i="14"/>
  <c r="S22" i="14"/>
  <c r="O60" i="3" l="1"/>
  <c r="O58" i="3"/>
  <c r="O48" i="3"/>
  <c r="O46" i="3"/>
  <c r="O17" i="3"/>
  <c r="O24" i="3" l="1"/>
  <c r="N42" i="3"/>
  <c r="AD43" i="14"/>
  <c r="AD42" i="14"/>
  <c r="AD45" i="14"/>
  <c r="AD47" i="14"/>
  <c r="M109" i="4" l="1"/>
  <c r="L109" i="4"/>
  <c r="K109" i="4"/>
  <c r="J109" i="4"/>
  <c r="I109" i="4"/>
  <c r="H109" i="4"/>
  <c r="M108" i="4"/>
  <c r="I108" i="4"/>
  <c r="J108" i="4"/>
  <c r="K108" i="4"/>
  <c r="L108" i="4"/>
  <c r="H108" i="4"/>
  <c r="M100" i="4"/>
  <c r="I100" i="4"/>
  <c r="J100" i="4"/>
  <c r="K100" i="4"/>
  <c r="L100" i="4"/>
  <c r="H100" i="4"/>
  <c r="N104" i="4"/>
  <c r="O104" i="4" s="1"/>
  <c r="N101" i="4"/>
  <c r="O101" i="4" s="1"/>
  <c r="N97" i="4"/>
  <c r="AD39" i="14"/>
  <c r="AD37" i="14"/>
  <c r="AD34" i="14"/>
  <c r="AE35" i="14" s="1"/>
  <c r="AD22" i="14"/>
  <c r="AD20" i="14"/>
  <c r="AD17" i="14"/>
  <c r="AE18" i="14" s="1"/>
  <c r="AD16" i="14"/>
  <c r="AC17" i="14"/>
  <c r="AC20" i="14"/>
  <c r="AC22" i="14"/>
  <c r="AC43" i="14"/>
  <c r="AC42" i="14"/>
  <c r="AC45" i="14"/>
  <c r="AC47" i="14"/>
  <c r="AC39" i="14"/>
  <c r="AC37" i="14"/>
  <c r="AC34" i="14"/>
  <c r="AC16" i="14"/>
  <c r="O39" i="3"/>
  <c r="O40" i="3"/>
  <c r="O51" i="3"/>
  <c r="L44" i="3"/>
  <c r="M44" i="3"/>
  <c r="N44" i="3"/>
  <c r="AB37" i="14"/>
  <c r="AB39" i="14"/>
  <c r="AB47" i="14"/>
  <c r="AB45" i="14"/>
  <c r="AB43" i="14"/>
  <c r="AB42" i="14"/>
  <c r="P77" i="6"/>
  <c r="O77" i="6"/>
  <c r="N77" i="6"/>
  <c r="N88" i="4"/>
  <c r="O88" i="4" s="1"/>
  <c r="AA43" i="14"/>
  <c r="AA42" i="14"/>
  <c r="AA47" i="14"/>
  <c r="AA45" i="14"/>
  <c r="AB34" i="14"/>
  <c r="AB22" i="14"/>
  <c r="AB20" i="14"/>
  <c r="AB17" i="14"/>
  <c r="M77" i="4"/>
  <c r="M68" i="4"/>
  <c r="M60" i="4"/>
  <c r="M52" i="4"/>
  <c r="M44" i="4"/>
  <c r="M35" i="4"/>
  <c r="M27" i="4"/>
  <c r="M19" i="4"/>
  <c r="I77" i="4"/>
  <c r="J77" i="4"/>
  <c r="K77" i="4"/>
  <c r="L77" i="4"/>
  <c r="H77" i="4"/>
  <c r="L68" i="4"/>
  <c r="K68" i="4"/>
  <c r="J68" i="4"/>
  <c r="I68" i="4"/>
  <c r="H68" i="4"/>
  <c r="L60" i="4"/>
  <c r="K60" i="4"/>
  <c r="J60" i="4"/>
  <c r="I60" i="4"/>
  <c r="H60" i="4"/>
  <c r="L52" i="4"/>
  <c r="K52" i="4"/>
  <c r="J52" i="4"/>
  <c r="I52" i="4"/>
  <c r="H52" i="4"/>
  <c r="L35" i="4"/>
  <c r="K35" i="4"/>
  <c r="J35" i="4"/>
  <c r="I35" i="4"/>
  <c r="H35" i="4"/>
  <c r="L27" i="4"/>
  <c r="K27" i="4"/>
  <c r="J27" i="4"/>
  <c r="I27" i="4"/>
  <c r="H27" i="4"/>
  <c r="K19" i="4"/>
  <c r="L19" i="4"/>
  <c r="I19" i="4"/>
  <c r="J19" i="4"/>
  <c r="H19" i="4"/>
  <c r="M11" i="4"/>
  <c r="I11" i="4"/>
  <c r="J11" i="4"/>
  <c r="K11" i="4"/>
  <c r="L11" i="4"/>
  <c r="H11" i="4"/>
  <c r="N45" i="4"/>
  <c r="O45" i="4" s="1"/>
  <c r="M85" i="4"/>
  <c r="I85" i="4"/>
  <c r="J85" i="4"/>
  <c r="K85" i="4"/>
  <c r="L85" i="4"/>
  <c r="H85" i="4"/>
  <c r="N46" i="6"/>
  <c r="P46" i="6"/>
  <c r="O46" i="6"/>
  <c r="N73" i="6"/>
  <c r="N71" i="6"/>
  <c r="P71" i="6"/>
  <c r="O71" i="6"/>
  <c r="P73" i="6"/>
  <c r="O73" i="6"/>
  <c r="N95" i="4"/>
  <c r="O95" i="4" s="1"/>
  <c r="N93" i="4"/>
  <c r="O93" i="4" s="1"/>
  <c r="N90" i="4"/>
  <c r="O90" i="4" s="1"/>
  <c r="N82" i="4"/>
  <c r="O82" i="4" s="1"/>
  <c r="AA37" i="14"/>
  <c r="AA39" i="14"/>
  <c r="AA20" i="14"/>
  <c r="AA22" i="14"/>
  <c r="AD35" i="14" l="1"/>
  <c r="AD18" i="14"/>
  <c r="AC18" i="14"/>
  <c r="AC35" i="14"/>
  <c r="O44" i="3"/>
  <c r="N100" i="4"/>
  <c r="O100" i="4" s="1"/>
  <c r="N108" i="4"/>
  <c r="O108" i="4" s="1"/>
  <c r="O97" i="4"/>
  <c r="N80" i="4" l="1"/>
  <c r="P67" i="6"/>
  <c r="O67" i="6"/>
  <c r="N67" i="6"/>
  <c r="O80" i="4" l="1"/>
  <c r="BX11" i="14"/>
  <c r="BX7" i="14"/>
  <c r="Z47" i="14" l="1"/>
  <c r="Z45" i="14"/>
  <c r="Z43" i="14"/>
  <c r="AA17" i="14" l="1"/>
  <c r="AA16" i="14"/>
  <c r="AA34" i="14"/>
  <c r="AB35" i="14" l="1"/>
  <c r="AB18" i="14"/>
  <c r="N78" i="4"/>
  <c r="O78" i="4" l="1"/>
  <c r="N85" i="4"/>
  <c r="O85" i="4" s="1"/>
  <c r="P62" i="6" l="1"/>
  <c r="O62" i="6"/>
  <c r="Z39" i="14"/>
  <c r="Z37" i="14"/>
  <c r="O16" i="3" l="1"/>
  <c r="I32" i="6" l="1"/>
  <c r="J32" i="6"/>
  <c r="K32" i="6"/>
  <c r="L32" i="6"/>
  <c r="M32" i="6"/>
  <c r="H32" i="6"/>
  <c r="I63" i="6"/>
  <c r="J63" i="6"/>
  <c r="K63" i="6"/>
  <c r="L63" i="6"/>
  <c r="M63" i="6"/>
  <c r="H63" i="6"/>
  <c r="N3" i="6"/>
  <c r="N7" i="6"/>
  <c r="N10" i="6"/>
  <c r="N12" i="6"/>
  <c r="N13" i="6"/>
  <c r="N16" i="6"/>
  <c r="N17" i="6"/>
  <c r="N19" i="6"/>
  <c r="N21" i="6"/>
  <c r="N23" i="6"/>
  <c r="N27" i="6"/>
  <c r="N30" i="6"/>
  <c r="N31" i="6"/>
  <c r="N34" i="6"/>
  <c r="N35" i="6"/>
  <c r="N38" i="6"/>
  <c r="N39" i="6"/>
  <c r="N41" i="6"/>
  <c r="N42" i="6"/>
  <c r="N45" i="6"/>
  <c r="N47" i="6"/>
  <c r="N48" i="6"/>
  <c r="N53" i="6"/>
  <c r="N62" i="6"/>
  <c r="N60" i="6"/>
  <c r="P60" i="6"/>
  <c r="O60" i="6"/>
  <c r="P32" i="6" l="1"/>
  <c r="O32" i="6"/>
  <c r="N32" i="6"/>
  <c r="P63" i="6"/>
  <c r="O63" i="6"/>
  <c r="N63" i="6"/>
  <c r="N71" i="4" l="1"/>
  <c r="Z22" i="14"/>
  <c r="Z20" i="14"/>
  <c r="O71" i="4" l="1"/>
  <c r="Z42" i="14"/>
  <c r="Z34" i="14"/>
  <c r="Z17" i="14"/>
  <c r="Z16" i="14"/>
  <c r="O56" i="6"/>
  <c r="P56" i="6"/>
  <c r="AA18" i="14" l="1"/>
  <c r="AA35" i="14"/>
  <c r="F61" i="3"/>
  <c r="G61" i="3"/>
  <c r="H61" i="3"/>
  <c r="I61" i="3"/>
  <c r="J61" i="3"/>
  <c r="K61" i="3"/>
  <c r="D59" i="3"/>
  <c r="E59" i="3"/>
  <c r="F59" i="3"/>
  <c r="G59" i="3"/>
  <c r="H59" i="3"/>
  <c r="I59" i="3"/>
  <c r="J59" i="3"/>
  <c r="K59" i="3"/>
  <c r="F57" i="3"/>
  <c r="G57" i="3"/>
  <c r="H57" i="3"/>
  <c r="I57" i="3"/>
  <c r="J57" i="3"/>
  <c r="K57" i="3"/>
  <c r="M57" i="3"/>
  <c r="M38" i="4" l="1"/>
  <c r="I38" i="4"/>
  <c r="I44" i="4" s="1"/>
  <c r="I73" i="4" s="1"/>
  <c r="J38" i="4"/>
  <c r="J44" i="4" s="1"/>
  <c r="J73" i="4" s="1"/>
  <c r="K38" i="4"/>
  <c r="K44" i="4" s="1"/>
  <c r="K73" i="4" s="1"/>
  <c r="L38" i="4"/>
  <c r="L44" i="4" s="1"/>
  <c r="L73" i="4" s="1"/>
  <c r="H38" i="4"/>
  <c r="H44" i="4" s="1"/>
  <c r="H73" i="4" s="1"/>
  <c r="N74" i="4"/>
  <c r="N109" i="4" s="1"/>
  <c r="O109" i="4" s="1"/>
  <c r="N70" i="4"/>
  <c r="N65" i="4"/>
  <c r="O65" i="4" s="1"/>
  <c r="N63" i="4"/>
  <c r="N61" i="4"/>
  <c r="O61" i="4" s="1"/>
  <c r="N58" i="4"/>
  <c r="O58" i="4" s="1"/>
  <c r="N59" i="4"/>
  <c r="O59" i="4" s="1"/>
  <c r="N57" i="4"/>
  <c r="O57" i="4" s="1"/>
  <c r="N56" i="4"/>
  <c r="O56" i="4" s="1"/>
  <c r="N55" i="4"/>
  <c r="O55" i="4" s="1"/>
  <c r="N54" i="4"/>
  <c r="N50" i="4"/>
  <c r="N48" i="4"/>
  <c r="O48" i="4" s="1"/>
  <c r="N46" i="4"/>
  <c r="O46" i="4" s="1"/>
  <c r="N41" i="4"/>
  <c r="O41" i="4" s="1"/>
  <c r="N40" i="4"/>
  <c r="N37" i="4"/>
  <c r="O37" i="4" s="1"/>
  <c r="N32" i="4"/>
  <c r="O32" i="4" s="1"/>
  <c r="N30" i="4"/>
  <c r="O30" i="4" s="1"/>
  <c r="N28" i="4"/>
  <c r="N23" i="4"/>
  <c r="O23" i="4" s="1"/>
  <c r="N21" i="4"/>
  <c r="O21" i="4" s="1"/>
  <c r="N20" i="4"/>
  <c r="N15" i="4"/>
  <c r="O15" i="4" s="1"/>
  <c r="N12" i="4"/>
  <c r="N8" i="4"/>
  <c r="O8" i="4" s="1"/>
  <c r="N5" i="4"/>
  <c r="Y43" i="14"/>
  <c r="Y42" i="14"/>
  <c r="Y45" i="14"/>
  <c r="Y47" i="14"/>
  <c r="N73" i="4" l="1"/>
  <c r="O74" i="4"/>
  <c r="N77" i="4"/>
  <c r="O77" i="4" s="1"/>
  <c r="O54" i="4"/>
  <c r="N60" i="4"/>
  <c r="O60" i="4" s="1"/>
  <c r="O40" i="4"/>
  <c r="N44" i="4"/>
  <c r="O12" i="4"/>
  <c r="N19" i="4"/>
  <c r="O19" i="4" s="1"/>
  <c r="O50" i="4"/>
  <c r="N52" i="4"/>
  <c r="O20" i="4"/>
  <c r="N27" i="4"/>
  <c r="O27" i="4" s="1"/>
  <c r="O5" i="4"/>
  <c r="N11" i="4"/>
  <c r="O11" i="4" s="1"/>
  <c r="O28" i="4"/>
  <c r="N35" i="4"/>
  <c r="O35" i="4" s="1"/>
  <c r="O63" i="4"/>
  <c r="N68" i="4"/>
  <c r="O68" i="4" s="1"/>
  <c r="M73" i="4"/>
  <c r="N38" i="4"/>
  <c r="O70" i="4"/>
  <c r="I21" i="3"/>
  <c r="J21" i="3"/>
  <c r="Y16" i="14"/>
  <c r="O38" i="4" l="1"/>
  <c r="H21" i="3"/>
  <c r="P53" i="6"/>
  <c r="O53" i="6"/>
  <c r="Y17" i="14"/>
  <c r="Y22" i="14"/>
  <c r="Y20" i="14"/>
  <c r="Y39" i="14"/>
  <c r="Y37" i="14"/>
  <c r="Y34" i="14"/>
  <c r="Z18" i="14" l="1"/>
  <c r="Z35" i="14"/>
  <c r="O44" i="4"/>
  <c r="O52" i="4"/>
  <c r="G21" i="3"/>
  <c r="N61" i="3"/>
  <c r="M61" i="3"/>
  <c r="L61" i="3"/>
  <c r="N59" i="3"/>
  <c r="M59" i="3"/>
  <c r="L59" i="3"/>
  <c r="N57" i="3"/>
  <c r="O73" i="4" l="1"/>
  <c r="F21" i="3"/>
  <c r="X47" i="14"/>
  <c r="O48" i="6"/>
  <c r="P48" i="6"/>
  <c r="P47" i="6"/>
  <c r="O47" i="6"/>
  <c r="E21" i="3" l="1"/>
  <c r="BX12" i="14" l="1"/>
  <c r="X39" i="14"/>
  <c r="X37" i="14"/>
  <c r="D21" i="3" l="1"/>
  <c r="X22" i="14" l="1"/>
  <c r="X20" i="14"/>
  <c r="X17" i="14"/>
  <c r="X16" i="14"/>
  <c r="X34" i="14"/>
  <c r="Y18" i="14" l="1"/>
  <c r="Y35" i="14"/>
  <c r="P45" i="6"/>
  <c r="O45" i="6"/>
  <c r="O41" i="6" l="1"/>
  <c r="P42" i="6"/>
  <c r="O42" i="6"/>
  <c r="W45" i="14"/>
  <c r="W47" i="14"/>
  <c r="O39" i="6"/>
  <c r="P38" i="6"/>
  <c r="O38" i="6"/>
  <c r="W34" i="14" l="1"/>
  <c r="W37" i="14"/>
  <c r="W39" i="14"/>
  <c r="X35" i="14" l="1"/>
  <c r="V47" i="14"/>
  <c r="V45" i="14"/>
  <c r="V42" i="14"/>
  <c r="W22" i="14"/>
  <c r="W20" i="14"/>
  <c r="W17" i="14"/>
  <c r="X18" i="14" s="1"/>
  <c r="W16" i="14"/>
  <c r="P34" i="6"/>
  <c r="O34" i="6"/>
  <c r="V43" i="14" l="1"/>
  <c r="V37" i="14"/>
  <c r="V34" i="14"/>
  <c r="V35" i="14" l="1"/>
  <c r="W35" i="14"/>
  <c r="V17" i="14" l="1"/>
  <c r="W18" i="14" s="1"/>
  <c r="O26" i="3"/>
  <c r="V22" i="14"/>
  <c r="V20" i="14"/>
  <c r="V16" i="14"/>
  <c r="P35" i="6" l="1"/>
  <c r="O35" i="6"/>
  <c r="P31" i="6"/>
  <c r="P30" i="6"/>
  <c r="O31" i="6"/>
  <c r="O30" i="6"/>
  <c r="U47" i="14"/>
  <c r="U45" i="14"/>
  <c r="U43" i="14"/>
  <c r="U17" i="14"/>
  <c r="V18" i="14" s="1"/>
  <c r="M42" i="3"/>
  <c r="P37" i="14"/>
  <c r="P35" i="14"/>
  <c r="P39" i="14"/>
  <c r="P22" i="14"/>
  <c r="P20" i="14"/>
  <c r="T17" i="14"/>
  <c r="S18" i="14"/>
  <c r="U18" i="14" l="1"/>
  <c r="T18" i="14"/>
  <c r="T47" i="14" l="1"/>
  <c r="T45" i="14"/>
  <c r="T43" i="14"/>
  <c r="S47" i="14"/>
  <c r="S45" i="14"/>
  <c r="S43" i="14"/>
  <c r="U37" i="14" l="1"/>
  <c r="U39" i="14"/>
  <c r="U22" i="14"/>
  <c r="U20" i="14"/>
  <c r="U16" i="14"/>
  <c r="O22" i="3" l="1"/>
  <c r="O23" i="6"/>
  <c r="P21" i="6" l="1"/>
  <c r="O21" i="6"/>
  <c r="T37" i="14"/>
  <c r="T20" i="14"/>
  <c r="T22" i="14"/>
  <c r="T16" i="14" l="1"/>
  <c r="O17" i="6" l="1"/>
  <c r="P17" i="6"/>
  <c r="J23" i="3" l="1"/>
  <c r="M49" i="3"/>
  <c r="N49" i="3"/>
  <c r="N47" i="3"/>
  <c r="M47" i="3"/>
  <c r="N45" i="3"/>
  <c r="L47" i="3"/>
  <c r="M27" i="3"/>
  <c r="N27" i="3"/>
  <c r="M25" i="3"/>
  <c r="N25" i="3"/>
  <c r="M23" i="3"/>
  <c r="N23" i="3"/>
  <c r="M21" i="3"/>
  <c r="N21" i="3"/>
  <c r="L27" i="3"/>
  <c r="L25" i="3"/>
  <c r="L23" i="3"/>
  <c r="S16" i="14"/>
  <c r="S20" i="14"/>
  <c r="S37" i="14"/>
  <c r="S39" i="14"/>
  <c r="O50" i="3" l="1"/>
  <c r="O12" i="6"/>
  <c r="P7" i="6" l="1"/>
  <c r="L49" i="3"/>
  <c r="O7" i="6" l="1"/>
  <c r="O10" i="6"/>
  <c r="O13" i="6"/>
  <c r="O16" i="6"/>
  <c r="O19" i="6"/>
  <c r="O27" i="6"/>
  <c r="P10" i="6"/>
  <c r="P13" i="6"/>
  <c r="P16" i="6"/>
  <c r="P19" i="6"/>
  <c r="P27" i="6"/>
  <c r="P3" i="6"/>
  <c r="O3" i="6"/>
  <c r="L21" i="3" l="1"/>
  <c r="M45" i="3"/>
  <c r="L45" i="3"/>
  <c r="L42" i="3"/>
  <c r="K42" i="3" l="1"/>
  <c r="J42" i="3" l="1"/>
  <c r="I42" i="3" l="1"/>
  <c r="H42" i="3" l="1"/>
  <c r="G42" i="3" l="1"/>
  <c r="F42" i="3" l="1"/>
  <c r="D42" i="3" l="1"/>
  <c r="C42"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C2" authorId="0" shapeId="0" xr:uid="{00000000-0006-0000-0100-000001000000}">
      <text>
        <r>
          <rPr>
            <sz val="10"/>
            <color rgb="FF000000"/>
            <rFont val="Arial"/>
            <family val="2"/>
          </rPr>
          <t>Eg. Quarter, Month, or Date Range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tc={6AD05DCD-10E1-4284-A3FE-E0CE16F15E95}</author>
    <author>Catharyne Walton</author>
    <author>tc={D3F7561C-A172-497C-B4B2-BF429C25FD88}</author>
  </authors>
  <commentList>
    <comment ref="V4" authorId="0" shapeId="0" xr:uid="{6AD05DCD-10E1-4284-A3FE-E0CE16F15E95}">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 ref="T21" authorId="1" shapeId="0" xr:uid="{30C475FA-2CF7-4F5C-9371-A471DF75504C}">
      <text>
        <r>
          <rPr>
            <b/>
            <sz val="9"/>
            <color indexed="81"/>
            <rFont val="Tahoma"/>
            <family val="2"/>
          </rPr>
          <t>Catharyne Walton:</t>
        </r>
        <r>
          <rPr>
            <sz val="9"/>
            <color indexed="81"/>
            <rFont val="Tahoma"/>
            <family val="2"/>
          </rPr>
          <t xml:space="preserve">
Followers: 485
Non-followers: 7,052
</t>
        </r>
      </text>
    </comment>
    <comment ref="U42" authorId="2" shapeId="0" xr:uid="{D3F7561C-A172-497C-B4B2-BF429C25FD88}">
      <text>
        <t>[Threaded comment]
Your version of Excel allows you to read this threaded comment; however, any edits to it will get removed if the file is opened in a newer version of Excel. Learn more: https://go.microsoft.com/fwlink/?linkid=870924
Comment:
    6 total new followers in this week but 4x unfollows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tc={2C0AF760-58C8-4AD8-9F33-B6C818796EB6}</author>
  </authors>
  <commentList>
    <comment ref="U4" authorId="0" shapeId="0" xr:uid="{2C0AF760-58C8-4AD8-9F33-B6C818796EB6}">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futureMetadata>
  <valueMetadata count="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valueMetadata>
</metadata>
</file>

<file path=xl/sharedStrings.xml><?xml version="1.0" encoding="utf-8"?>
<sst xmlns="http://schemas.openxmlformats.org/spreadsheetml/2006/main" count="2532" uniqueCount="577">
  <si>
    <r>
      <t xml:space="preserve">1st - 31st October REPORTING </t>
    </r>
    <r>
      <rPr>
        <sz val="12"/>
        <color rgb="FFFFFFFF"/>
        <rFont val="Source Sans Pro"/>
        <family val="2"/>
      </rPr>
      <t>| Social Media Marketing</t>
    </r>
  </si>
  <si>
    <t>KPIs</t>
  </si>
  <si>
    <t>PRIMARY</t>
  </si>
  <si>
    <t>[Overall social media metric]</t>
  </si>
  <si>
    <t>[actual]</t>
  </si>
  <si>
    <t>[Metric] Targets</t>
  </si>
  <si>
    <t>[target]</t>
  </si>
  <si>
    <t xml:space="preserve">SECONDARY </t>
  </si>
  <si>
    <t>IG FEED</t>
  </si>
  <si>
    <t>[Metric]</t>
  </si>
  <si>
    <t>IG STORIES</t>
  </si>
  <si>
    <t>FACEBOOK</t>
  </si>
  <si>
    <t>TWITTER</t>
  </si>
  <si>
    <t>LINKEDIN</t>
  </si>
  <si>
    <t>PINTEREST</t>
  </si>
  <si>
    <t>TIKTOK</t>
  </si>
  <si>
    <t>YOUTUBE</t>
  </si>
  <si>
    <t>SNAPCHAT</t>
  </si>
  <si>
    <r>
      <t xml:space="preserve">2023 MONTHLY REPORTING </t>
    </r>
    <r>
      <rPr>
        <sz val="12"/>
        <color rgb="FFFFFFFF"/>
        <rFont val="Source Sans Pro"/>
        <family val="2"/>
      </rPr>
      <t>| Social Marketing</t>
    </r>
  </si>
  <si>
    <t>Q4 2023</t>
  </si>
  <si>
    <t>Q1</t>
  </si>
  <si>
    <t>Q2</t>
  </si>
  <si>
    <t>Q3</t>
  </si>
  <si>
    <t>Q4</t>
  </si>
  <si>
    <t>2024 TOTALS</t>
  </si>
  <si>
    <t>JAN</t>
  </si>
  <si>
    <t>FEB</t>
  </si>
  <si>
    <t>MAR</t>
  </si>
  <si>
    <t>APR</t>
  </si>
  <si>
    <t>MAY</t>
  </si>
  <si>
    <t>JUN</t>
  </si>
  <si>
    <t>JULY</t>
  </si>
  <si>
    <t>AUG</t>
  </si>
  <si>
    <t>SEPT</t>
  </si>
  <si>
    <t>OCT</t>
  </si>
  <si>
    <t>NOV</t>
  </si>
  <si>
    <t>DEC</t>
  </si>
  <si>
    <t>Social Sentiment</t>
  </si>
  <si>
    <t>Sentiment Target</t>
  </si>
  <si>
    <t>Engagement Rate</t>
  </si>
  <si>
    <t>Engagement Rate Target</t>
  </si>
  <si>
    <t>All Social Channels</t>
  </si>
  <si>
    <r>
      <rPr>
        <b/>
        <sz val="12"/>
        <rFont val="Source Sans Pro"/>
        <family val="2"/>
      </rPr>
      <t>Engagement</t>
    </r>
    <r>
      <rPr>
        <sz val="12"/>
        <rFont val="Source Sans Pro"/>
        <family val="2"/>
      </rPr>
      <t xml:space="preserve"> (likes, comments, sends, saves)</t>
    </r>
  </si>
  <si>
    <t>Engagement Targets</t>
  </si>
  <si>
    <t>Interactions</t>
  </si>
  <si>
    <t>2023  Visitors to Site (GA)</t>
  </si>
  <si>
    <t>Social Visitors to Site (GA)</t>
  </si>
  <si>
    <t xml:space="preserve">YoY Difference % </t>
  </si>
  <si>
    <t>Sales from Social (Shopify)</t>
  </si>
  <si>
    <t>Revenue from Social (Shopify)</t>
  </si>
  <si>
    <t xml:space="preserve">YoY Increase % </t>
  </si>
  <si>
    <t>INSTAGRAM</t>
  </si>
  <si>
    <t>Follower count</t>
  </si>
  <si>
    <t>% follower change MoM</t>
  </si>
  <si>
    <t># of new followers</t>
  </si>
  <si>
    <t>% diff new followers MoM</t>
  </si>
  <si>
    <t># of Profile Visits</t>
  </si>
  <si>
    <t>% Page Visits MoM</t>
  </si>
  <si>
    <t>Reach</t>
  </si>
  <si>
    <t>% Reach MoM</t>
  </si>
  <si>
    <t>Reach Targets</t>
  </si>
  <si>
    <t># of Swipe Ups / Link clicks</t>
  </si>
  <si>
    <t>Monthly Engagement Rate</t>
  </si>
  <si>
    <t>Followers Reached</t>
  </si>
  <si>
    <t>Non-Followers Reached</t>
  </si>
  <si>
    <t>Bio Link Taps</t>
  </si>
  <si>
    <t xml:space="preserve">Notes: </t>
  </si>
  <si>
    <t>Infinity Motorcycles ran a competition in Feb to win a pair of Keis gloves (IG &amp; FB)</t>
  </si>
  <si>
    <t>Page Likes</t>
  </si>
  <si>
    <t>% Page Likes change MoM</t>
  </si>
  <si>
    <t>Follower Count</t>
  </si>
  <si>
    <t xml:space="preserve"># New page likes </t>
  </si>
  <si>
    <t># of Page Visits</t>
  </si>
  <si>
    <t># New Followers</t>
  </si>
  <si>
    <t>-</t>
  </si>
  <si>
    <t>Impressions</t>
  </si>
  <si>
    <t xml:space="preserve">Paid Social (SWM/Bruhl/NEXX) </t>
  </si>
  <si>
    <t>Spend</t>
  </si>
  <si>
    <t xml:space="preserve">Reach </t>
  </si>
  <si>
    <t>Outbound Clicks</t>
  </si>
  <si>
    <t xml:space="preserve">Results </t>
  </si>
  <si>
    <t xml:space="preserve">Website Purchases (Last Click) </t>
  </si>
  <si>
    <t xml:space="preserve">Conversion Value (Last Click) </t>
  </si>
  <si>
    <t>CPA</t>
  </si>
  <si>
    <t>CVR</t>
  </si>
  <si>
    <t>Paid Social Sales</t>
  </si>
  <si>
    <t>Month</t>
  </si>
  <si>
    <t>Channel</t>
  </si>
  <si>
    <t>Last Click Sales</t>
  </si>
  <si>
    <t>Last Click Sales Rev</t>
  </si>
  <si>
    <t>Orders</t>
  </si>
  <si>
    <t>Revenue</t>
  </si>
  <si>
    <t xml:space="preserve">YoY Growth (SW-Motech) </t>
  </si>
  <si>
    <t>January</t>
  </si>
  <si>
    <t>Meta</t>
  </si>
  <si>
    <t>February</t>
  </si>
  <si>
    <t>March</t>
  </si>
  <si>
    <t>Totals</t>
  </si>
  <si>
    <t>Traffic to Site</t>
  </si>
  <si>
    <t>Sales</t>
  </si>
  <si>
    <t>Sales Revenue</t>
  </si>
  <si>
    <t>Traffic to Site % Growth</t>
  </si>
  <si>
    <t>Sales % Growth</t>
  </si>
  <si>
    <t>Revenue % Growth</t>
  </si>
  <si>
    <t>April</t>
  </si>
  <si>
    <t>2022 Peak Reporting</t>
  </si>
  <si>
    <r>
      <t xml:space="preserve">2023 WEEKLY PEAK REPORTING </t>
    </r>
    <r>
      <rPr>
        <sz val="12"/>
        <color rgb="FFFFFFFF"/>
        <rFont val="Source Sans Pro"/>
        <family val="2"/>
      </rPr>
      <t>| Social Marketing</t>
    </r>
  </si>
  <si>
    <t>Brand</t>
  </si>
  <si>
    <t>October</t>
  </si>
  <si>
    <t>November</t>
  </si>
  <si>
    <t>December</t>
  </si>
  <si>
    <t xml:space="preserve">March </t>
  </si>
  <si>
    <t>May</t>
  </si>
  <si>
    <t>June</t>
  </si>
  <si>
    <t>July</t>
  </si>
  <si>
    <t>August</t>
  </si>
  <si>
    <t>September</t>
  </si>
  <si>
    <t>Wk1</t>
  </si>
  <si>
    <t>Wk2</t>
  </si>
  <si>
    <t>Wk3</t>
  </si>
  <si>
    <t>Wk4</t>
  </si>
  <si>
    <t>Wk5</t>
  </si>
  <si>
    <t>Wk6</t>
  </si>
  <si>
    <t>Wk7</t>
  </si>
  <si>
    <t>Wk8</t>
  </si>
  <si>
    <t>Wk9</t>
  </si>
  <si>
    <t>Wk10</t>
  </si>
  <si>
    <t>Wk11</t>
  </si>
  <si>
    <t>Wk12</t>
  </si>
  <si>
    <t>Wk13</t>
  </si>
  <si>
    <t>Wk14</t>
  </si>
  <si>
    <t>Wk15</t>
  </si>
  <si>
    <t>Wk16</t>
  </si>
  <si>
    <t>Wk17</t>
  </si>
  <si>
    <t>Wk18</t>
  </si>
  <si>
    <t>Wk19</t>
  </si>
  <si>
    <t>Wk20</t>
  </si>
  <si>
    <t>Wk21</t>
  </si>
  <si>
    <t>Wk22</t>
  </si>
  <si>
    <t>Wk23</t>
  </si>
  <si>
    <t>Wk24</t>
  </si>
  <si>
    <t>Wk25</t>
  </si>
  <si>
    <t>Wk26</t>
  </si>
  <si>
    <t>Wk27</t>
  </si>
  <si>
    <t>Wk28</t>
  </si>
  <si>
    <t>Wk29</t>
  </si>
  <si>
    <t>Wk30</t>
  </si>
  <si>
    <t>Wk31</t>
  </si>
  <si>
    <t>Wk32</t>
  </si>
  <si>
    <t>Wk33</t>
  </si>
  <si>
    <t>Wk34</t>
  </si>
  <si>
    <t>Wk35</t>
  </si>
  <si>
    <t>Wk36</t>
  </si>
  <si>
    <t>Wk37</t>
  </si>
  <si>
    <t>Wk38</t>
  </si>
  <si>
    <t>Wk39</t>
  </si>
  <si>
    <t>Wk40</t>
  </si>
  <si>
    <t>Wk41</t>
  </si>
  <si>
    <t>Wk42</t>
  </si>
  <si>
    <t>Wk43</t>
  </si>
  <si>
    <t>Wk44</t>
  </si>
  <si>
    <t>Wk45</t>
  </si>
  <si>
    <t>Wk46</t>
  </si>
  <si>
    <t>Wk47</t>
  </si>
  <si>
    <t>Wk48</t>
  </si>
  <si>
    <t>Wk49</t>
  </si>
  <si>
    <t>Wk50</t>
  </si>
  <si>
    <t>Wk51</t>
  </si>
  <si>
    <t>Wk52</t>
  </si>
  <si>
    <t>Mon 3rd - Sun 8th</t>
  </si>
  <si>
    <t>Mon 10th - Sun 16th</t>
  </si>
  <si>
    <t>Mon 17th - Sun 23rd</t>
  </si>
  <si>
    <t>Mon 24th - Sun 30th</t>
  </si>
  <si>
    <t>Mon 31st - Sun 6th November</t>
  </si>
  <si>
    <t>Mon 7th - Sun 13th</t>
  </si>
  <si>
    <t>Mon 14th - Sun 20th</t>
  </si>
  <si>
    <t>Mon 21st - Sun 27th</t>
  </si>
  <si>
    <t>Mon 28th - Sun 4th Dec</t>
  </si>
  <si>
    <t>Mon 5th - Sun 11th</t>
  </si>
  <si>
    <t>Mon 12th - Sun 18th</t>
  </si>
  <si>
    <t>Mon 19th - Sun 25th</t>
  </si>
  <si>
    <t>Mon 26th - Sun 1st Jan</t>
  </si>
  <si>
    <t>1st-7th</t>
  </si>
  <si>
    <t>8th-14th</t>
  </si>
  <si>
    <t>15th-21st</t>
  </si>
  <si>
    <t>22nd-28th</t>
  </si>
  <si>
    <t>29th-4th</t>
  </si>
  <si>
    <t>5th-11th</t>
  </si>
  <si>
    <t>12th-18th</t>
  </si>
  <si>
    <t>19th-25th</t>
  </si>
  <si>
    <t>26th-3rd</t>
  </si>
  <si>
    <t>4th-10th</t>
  </si>
  <si>
    <t>11th-17th</t>
  </si>
  <si>
    <t>18th-24th</t>
  </si>
  <si>
    <t>25th-31st</t>
  </si>
  <si>
    <t>29th-5th</t>
  </si>
  <si>
    <t>6th-12th</t>
  </si>
  <si>
    <t>13th-19th</t>
  </si>
  <si>
    <t>20th-26th</t>
  </si>
  <si>
    <t>27th-2nd</t>
  </si>
  <si>
    <t>3rd-9th</t>
  </si>
  <si>
    <t>10th-16th</t>
  </si>
  <si>
    <t>17th-23rd</t>
  </si>
  <si>
    <t>24th-30th</t>
  </si>
  <si>
    <t>26th-1st</t>
  </si>
  <si>
    <t>2nd-8th</t>
  </si>
  <si>
    <t>9th-15th</t>
  </si>
  <si>
    <t>16th-22nd</t>
  </si>
  <si>
    <t>23rd-29th</t>
  </si>
  <si>
    <t>30th-6th</t>
  </si>
  <si>
    <t>7th-13th</t>
  </si>
  <si>
    <t>14th-20th</t>
  </si>
  <si>
    <t>21st-27th</t>
  </si>
  <si>
    <t>28th-3rd</t>
  </si>
  <si>
    <t>25th-1st</t>
  </si>
  <si>
    <t>30th-31st</t>
  </si>
  <si>
    <t>Social Total Sales and Site Visits</t>
  </si>
  <si>
    <t>Motohaus</t>
  </si>
  <si>
    <t xml:space="preserve">2023 Visitors to Site </t>
  </si>
  <si>
    <t xml:space="preserve">2024 Visitors to Site </t>
  </si>
  <si>
    <t>Change YoY</t>
  </si>
  <si>
    <t>2023 Sales</t>
  </si>
  <si>
    <t>2023 Revenue</t>
  </si>
  <si>
    <t>Social Sales Gross</t>
  </si>
  <si>
    <t>Sales Change YoY</t>
  </si>
  <si>
    <t>IG Growth</t>
  </si>
  <si>
    <t>Unable to Retrieve Data</t>
  </si>
  <si>
    <t>% diff new followers WoW</t>
  </si>
  <si>
    <t>% Page Visits WoW</t>
  </si>
  <si>
    <t>% Reach WoW</t>
  </si>
  <si>
    <t>Av. Post Engagement Rate</t>
  </si>
  <si>
    <t>Summary/Notes (IG)</t>
  </si>
  <si>
    <t>Christmas/New &amp;Year week so lack of growth and lower Reach is expected</t>
  </si>
  <si>
    <t>IG Feed</t>
  </si>
  <si>
    <t>Accounts Reached</t>
  </si>
  <si>
    <t>Accounts Engaged</t>
  </si>
  <si>
    <t># of Stories</t>
  </si>
  <si>
    <t># of Feed Posts</t>
  </si>
  <si>
    <t>Interactions (Post Likes)</t>
  </si>
  <si>
    <t xml:space="preserve">Shopify Sales Attributed to Marketing </t>
  </si>
  <si>
    <t>Shopify Last Click Paid Social Sales</t>
  </si>
  <si>
    <t>Shopify Any Click Paid Social Sales</t>
  </si>
  <si>
    <t>Facebook</t>
  </si>
  <si>
    <t xml:space="preserve">Instagram </t>
  </si>
  <si>
    <t>Shopify Linear Click Paid Social Sales</t>
  </si>
  <si>
    <t># New page likes &amp; followers</t>
  </si>
  <si>
    <t>Youtube</t>
  </si>
  <si>
    <t>Twitter</t>
  </si>
  <si>
    <t>Shopify First Click Paid Social Sales</t>
  </si>
  <si>
    <t>LinkedIn</t>
  </si>
  <si>
    <t>% follower change WoW</t>
  </si>
  <si>
    <t>Type of Posts</t>
  </si>
  <si>
    <t>Top Performing Post of The Week (Engagement)</t>
  </si>
  <si>
    <t>Paid Social</t>
  </si>
  <si>
    <t>Website Purchases</t>
  </si>
  <si>
    <t>Conversion Value</t>
  </si>
  <si>
    <t>10th-16</t>
  </si>
  <si>
    <t>Ventura</t>
  </si>
  <si>
    <t>Bruhl</t>
  </si>
  <si>
    <t>Comfort Air</t>
  </si>
  <si>
    <t>Previous Month (Data)</t>
  </si>
  <si>
    <t xml:space="preserve">Channel </t>
  </si>
  <si>
    <t>Following</t>
  </si>
  <si>
    <t>Instagram</t>
  </si>
  <si>
    <t>Keis</t>
  </si>
  <si>
    <t>SW-Motech</t>
  </si>
  <si>
    <t>NEXX</t>
  </si>
  <si>
    <t xml:space="preserve">Current Month (June) </t>
  </si>
  <si>
    <t xml:space="preserve">% Reach MoM </t>
  </si>
  <si>
    <t>Discounts</t>
  </si>
  <si>
    <t>Total (NET) Sales</t>
  </si>
  <si>
    <t>SW-MOTECH</t>
  </si>
  <si>
    <t>MOTOHAUS</t>
  </si>
  <si>
    <t>KEIS</t>
  </si>
  <si>
    <t>Weekday</t>
  </si>
  <si>
    <t>Date</t>
  </si>
  <si>
    <t>Time Posted</t>
  </si>
  <si>
    <t>Copy</t>
  </si>
  <si>
    <t>Image</t>
  </si>
  <si>
    <t xml:space="preserve">File Name (scheduling purposes) </t>
  </si>
  <si>
    <t>Impressions/Plays</t>
  </si>
  <si>
    <t>Likes</t>
  </si>
  <si>
    <t>Comments</t>
  </si>
  <si>
    <t>Profile Activity</t>
  </si>
  <si>
    <t>Total Engagements</t>
  </si>
  <si>
    <t>Total ER</t>
  </si>
  <si>
    <t>Website Visits (if boosted)</t>
  </si>
  <si>
    <t>https://www.instagram.com/accounts/insights/?timeframe=7</t>
  </si>
  <si>
    <t>Sunday</t>
  </si>
  <si>
    <t>Monday</t>
  </si>
  <si>
    <t>Tuesday</t>
  </si>
  <si>
    <t>11:58am</t>
  </si>
  <si>
    <t>Always be prepared for any weather on
your trips! Keep a pair of Keis gloves in your luggage for if the weather turns suddenly 🌧️</t>
  </si>
  <si>
    <t>Wednesday</t>
  </si>
  <si>
    <t>Thursday</t>
  </si>
  <si>
    <t>Friday</t>
  </si>
  <si>
    <t>4pm</t>
  </si>
  <si>
    <t>Now this is hot 🔥 Wherever this winter’s
adventure calls. Feel the cosy warmth of heated gloves, jacket, trousers, socks, and more.
#CosyAndConnected #HeatedGearGoals #keisuk
#StayWarmRideOn</t>
  </si>
  <si>
    <t>This post features the same images as our Paid Social ads and goes to prove that our audience are potentially favouring technical type imagery over lifestyle</t>
  </si>
  <si>
    <t>Saturday</t>
  </si>
  <si>
    <t>11am</t>
  </si>
  <si>
    <t>Monday Mood 😴 Did you have an incredible weekend? We want to hear all about it! Share your weekend adventures in the comments below. 🌟 #WeekendVibes #ShareYourWeekend</t>
  </si>
  <si>
    <t>Testing having a more conversational approach in posts, and also testing the time of posting, moving from evening posts to day-time. Whilst this had an okay-Reach, the engagement rate wasn't quite there</t>
  </si>
  <si>
    <t>9am</t>
  </si>
  <si>
    <t>"If you're riding in cold weather, it's painful and your reactions slow down so it's also dangerous. With the heated gear, it’s a complete game changer" - our Inspiring Rider, Maja, describes the Keis heated bodywarmer as 'like wearing a hug'. Keis heated gear extends your riding season, getting you out on your bike comfortably in the colder months ❄️ Shop the range at keisapparel.com #bikelife #motorcycleadventure #motorcyclelife #motorcyclesofinstagram</t>
  </si>
  <si>
    <t>Reel</t>
  </si>
  <si>
    <t>This Reel had great traction when posted Organically so once that looked like it was slowing, we Boosted the post, with £2 ad spend per day. Maja shared this post herself and I would estimate that her active engagement helped with our Reach</t>
  </si>
  <si>
    <t>3pm</t>
  </si>
  <si>
    <t>Just us or was todays temperature change really dramatic?! 😳🥶
#motorcyclelife #autumnvibes #motorcyclesofinstagram</t>
  </si>
  <si>
    <t>Tested posting this at 3pm rather than later on in the day, didn't really get much Reach. We had similar engagement on Facebook.</t>
  </si>
  <si>
    <t>9:30am</t>
  </si>
  <si>
    <t>maka_jerycho put our Keis gloves to the ultimate test! 🔥🏍️ don’t let the cold slow you down - embrace the warmth with Keis heated apparel 🙌🏻❄️
#winteressentials #bikelife #motorcyclesofinstagram</t>
  </si>
  <si>
    <t xml:space="preserve">Reel (collab) </t>
  </si>
  <si>
    <t>Largest amount of non-followers Reached, which is great considering this was an Organic post. This was a 'collab' post with Maka meaning it showed on his profile as well which would have helped with ER. I suspect that this may have had better engagement if we posted at our usual 5pm time</t>
  </si>
  <si>
    <t>5pm</t>
  </si>
  <si>
    <t xml:space="preserve">The weather this weekend looks set to dampen our riding opportunities...🌧️
 As the weather turns, it's crucial that you're well prepared for the road conditions. We've written a short piece on how best to ride through bad weather. Check it out here 👉
</t>
  </si>
  <si>
    <t>Weather warning</t>
  </si>
  <si>
    <t xml:space="preserve">Testing a blog post/educational content related to the weather conditions. For a 5pm post, Reach wasn't great and we didn't reach many non-followers, suggesting Instagram qualified this as a lower quality post. </t>
  </si>
  <si>
    <t>7pm</t>
  </si>
  <si>
    <t>Hello Monday 👋 
This weekend looked pretty toasty for @biker_maja wearing her G701 gloves. These gloves are great for all conditions with 3M Thinsulate Insulation which retain heat even when not switched on, meaning you can get out there even when the weather is a bit rubbish! We really love seeing what you get up to over the weekends &amp; what adventures you go on, and we're here to help you extend your riding season for as long as possible this upcoming winter 🏍️
#keis #bikelife #autumn #biker #motogram #bikersofinsta</t>
  </si>
  <si>
    <t>Testing a longer caption and slightly later posting time 
Result: not totally effective</t>
  </si>
  <si>
    <t>6pm</t>
  </si>
  <si>
    <t>The Keis G701 heated gloves offer some
serious luxury. With a generous 3m Thinsulate™ insulation, these gloves retain heat whatever the weather, whilst offering gravel protection, comfort and independent heat control.
Constructed from military-type material, these gloves are waterproof and feature a super breathable membrane, allowing outstanding comfort and performance in all conditions. A scaphoid slider offers maximum protection for your wrists and palms and a heat controller on the back of the hand allows for easy operation when riding. 
 #motorcyclegear #heatedgloves #keis #winterriding
#ridingprotection</t>
  </si>
  <si>
    <t>n/a</t>
  </si>
  <si>
    <t xml:space="preserve">Testing carousel format - this post has been our second most successful organic post in terms of engagement as we achieved highest number of likes at time of posting, proving our organic audience prefer more technical posts. We Boosted this and achieved a much higher Reach. Comment engagement was also the best on this asset. </t>
  </si>
  <si>
    <t xml:space="preserve">Friday </t>
  </si>
  <si>
    <t>The cold couldn't beat sanchoyquijote from getting out on the bike last weekend with his trusted Keis gear 🔥🏍️ are you riding this weekend? 
#keis #bikelife #autumn #biker #motogram #bikersofinsta</t>
  </si>
  <si>
    <t xml:space="preserve">Testing UGC - not totally successful but wary this may have been time of posting or the style of the Reel but we did have a decent Reach, but this didn't translate much into Likes. </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</si>
  <si>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daisychain your jacket to your Keis gloves, trousers, socks and boot insoles 🙌🔥
 #motorcyclegear #heatedgloves #keis #winterriding
#ridingprotection</t>
  </si>
  <si>
    <t xml:space="preserve">Delivery on this asset wasn't the best, with a lower Reach than what we usually achieve. </t>
  </si>
  <si>
    <t>End of Month Totals</t>
  </si>
  <si>
    <t>Ready to Revolutionize Your Ride? 🧤❄️
#moto  #bikelife #bikersofinstagram #yamaha #honda #harleydavidson #motorrad #motogp</t>
  </si>
  <si>
    <r>
      <t xml:space="preserve">Delivery on this Reel wasn't the best as well, with quite a low Reach, and our lowest number of new followers reached. Likes were also unfortunately quite low. 
Boosting this has had good results, with </t>
    </r>
    <r>
      <rPr>
        <b/>
        <sz val="10"/>
        <color rgb="FF000000"/>
        <rFont val="Arial"/>
        <family val="2"/>
      </rPr>
      <t>70% of it's Reach</t>
    </r>
    <r>
      <rPr>
        <sz val="10"/>
        <color rgb="FF000000"/>
        <rFont val="Arial"/>
        <family val="2"/>
      </rPr>
      <t xml:space="preserve"> coming from Boosting, indicating that viewers are interested in technical posts, as tested in the post from the 25th </t>
    </r>
  </si>
  <si>
    <t>Keis isn’t just for adventure biking! @tim_st_117 is making the most of the weather, keeping warm with a Keis heated jacket and heated gloves 🔥🏍️</t>
  </si>
  <si>
    <t xml:space="preserve">Engagement on this wasn't as strong as hoped for, with minimal likes. I would have considered Boosting if we didn't have the technical Reel on the Thursday. </t>
  </si>
  <si>
    <t>Anyone else excited for winter? ❄️ a few of us at Keis HQ have some trips booked before the coldest weather hits. Have you got any upcoming trips planned? 🤔🏍️
#motorcyclegear #heatedgloves #keis #winterriding
#ridingprotection</t>
  </si>
  <si>
    <t>Received 2 comments on this so the goal of it being more of a conversational post was slightly achieved…</t>
  </si>
  <si>
    <t xml:space="preserve">
Ready to experience the latest in heated apparel? 
New product launch, coming Thursday 9th  🕔🔥</t>
  </si>
  <si>
    <r>
      <rPr>
        <b/>
        <u/>
        <sz val="10"/>
        <color rgb="FFFF0000"/>
        <rFont val="Arial"/>
        <family val="2"/>
      </rPr>
      <t>(BOOSTED</t>
    </r>
    <r>
      <rPr>
        <b/>
        <sz val="10"/>
        <color rgb="FF000000"/>
        <rFont val="Arial"/>
        <family val="2"/>
      </rPr>
      <t>)</t>
    </r>
    <r>
      <rPr>
        <sz val="10"/>
        <color rgb="FF000000"/>
        <rFont val="Arial"/>
        <family val="2"/>
      </rPr>
      <t xml:space="preserve"> Thursday</t>
    </r>
  </si>
  <si>
    <t>🔥 NEW PRODUCT LAUNCH 🔥
We've been working hard since last season; designing, testing &amp; manufacturing this new collection. Introducing the UltraFlex J601 Jacket and UltraFlex B601 Bodywarmer. Designed to be worn between your base layer &amp; your outer jackets, this range is snug, so keeps you cosy without impacting your movement on the bike. Made using the next generation of heating and textile technologies, these are guaranteed to keep you warm, so you can gear up and get going in ultimate comfort 🏍️ 💨
#keis #productlaunch #newproduct #motorad #motogram #bikelife #winteriscoming</t>
  </si>
  <si>
    <t xml:space="preserve">This Reel was Boosted (£6 per day until 13th Nov) with a profile visits objective. It achieved a 1.5k Reach and 30 link clicks. This post was outperformed by the pre-launch Reel the day before, which had higher results, with 0 spend.  </t>
  </si>
  <si>
    <t>Have you seen our latest range?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Want it? Check out the link in our bio ☝️</t>
  </si>
  <si>
    <t>For those who've got our new UltraFlex jacket or bodywarmer, how're you finding it? 🔥🏍️
#keis #motorbike #motorbikelife #bikesofinstagram #adventure</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</si>
  <si>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#keis #motorbike #motorbikelife #bikesofinstagram #adventure</t>
  </si>
  <si>
    <t>Some of the features of the Ultraflex
(personally, the thumb holsters are our favourite addition) 🏍️✨
All Keis jackets come with a FREE Keis Standard Power Controller (RRP £38)
#bikelife #yamaha #motorbikelife #bmw #bikelifeuk
#MakeLifeARide #motogram #newproduct
#motorcyclegear #winterriding #heatedgloves
#bikersofinsta #biker #motorcyclelife #motorcycles</t>
  </si>
  <si>
    <t xml:space="preserve"> </t>
  </si>
  <si>
    <t>5:30pm</t>
  </si>
  <si>
    <t xml:space="preserve">We're all about flexibility at Keis. 
Our power controller enables you to reliably control the power of your Keis heated garmnents, with three heat settings to give you ultimate heat flexibility on and off the bike. </t>
  </si>
  <si>
    <t>10am</t>
  </si>
  <si>
    <t xml:space="preserve">Ride Longer, Ride Warmer ⏱️❄️
Fantastic shot of @raineduponmedia on our Norway trip this year </t>
  </si>
  <si>
    <t>9pm</t>
  </si>
  <si>
    <t xml:space="preserve">
Conquer the Cold and Keep Chasing Adventure.
</t>
  </si>
  <si>
    <t>Getting away from the hustle and bustle of everyday life is why we ride. What's been your favourite route to ride this year?  💭</t>
  </si>
  <si>
    <t xml:space="preserve">One of the best feelings in the world, is the feel of warm sunshine on your skin. Even better, is sunshine on a particularly cold day. 
Keis heated clothing uses Far Infrared technology to imitate sun-heat, so your skin is comfortably heated, rather than just the jacket. Far Infrared is affectionately known as the 'light of life' and warms surfaces and objects, rather than air, making for a comfortable warming effect rather than direct heat. 
#motorcycle #moto #bikelife #motorbike #r #yamaha #bike #biker #honda #harleydavidson #motorcycles #kawasaki #ktm #bikersofinstagram #suzuki #ride #instamoto #ducati #rr #bikers #motolife #motor #bmw #motorsport #motocross #motorrad #motogp #harley #motorcyclelife </t>
  </si>
  <si>
    <t>It's Black Fridaaaay 🛍️
Bundle up this winter and take £100 off the Keis Puffer Jacket until Cyber Monday ❄️✨
This jacket provides some serious warmth! Worn by commuters, trainspotters, warehouse-workers, dog-walkers, football-watchers and all-weather outdoor activity doers 🦮🍂⚽</t>
  </si>
  <si>
    <t>We’re all itching for some warmer riding weather, but for now we’ll keep our Keis nearby ♨️💯
#motorcycle #moto #bikelife #motorbike #r #yamaha #bike #biker #honda #harleydavidson #motorcycles #kawasaki #ktm #bikersofinstagram #suzuki #ride #instamoto #ducati #rr #bikers #motolife #motor #bmw #motorsport #motocross #motorrad #motogp #harley #motorcyclelife</t>
  </si>
  <si>
    <t>Keis rider @mt09_m23fon cruises in our G601 gloves 🔥🏍️
Tailored for every rider, the G601s are especially perfect for urban riders, offering reinforced knuckle protection and enhanced glove flexibility. Enjoy superior control of your bike with these stylish and functional gloves. #KeisRiders #G601Gloves #UrbanRidingEssentials</t>
  </si>
  <si>
    <t xml:space="preserve">Reel originally posted by Miguel, he's been interacting with comments on this post which has helped us with our Reach </t>
  </si>
  <si>
    <t>Puzzled on what to gift the motorbike enthusiast in your life this Christmas? 🎄 Check out our guide for some great ideas! 🏍️🎁 #ChristmasGifts #BikerLife #GiftGuide
Link in Story!</t>
  </si>
  <si>
    <t>1x Share</t>
  </si>
  <si>
    <t>That feeling when you complete a ride 💪
#keis #motogram #bikesofinstagram #bikelife #yamaha #makelifearide</t>
  </si>
  <si>
    <t>What was your first ever bike? 🏍️🤔</t>
  </si>
  <si>
    <t>We hope you're making your motorcycle accessories wishlist for a certain upcoming holiday…if you are - what's on it? 👀</t>
  </si>
  <si>
    <t xml:space="preserve">
Back in our earlier days when our visionary founder, David Gath, conceived Keis Apparel, heated element technology was just taking its first steps. Fast forward to Keis's debut in 2009, and witnessing the colossal growth in this industry has been nothing short of astonishing. We've been on an incredible journey, absorbing lessons, iterating, and pushing the boundaries of innovation to ensure our Keis products stand as paragons of excellence.
At Keis, we don't settle; we're on a perpetual quest to refine and evolve, striving for the absolute best. Our mission is simple: to empower you to ride through the winter months with the same passion and thrill as any other season. We're here to deliver that unmistakable 'wow' feeling that comes from conquering the elements during a successful winter ride. It's not just about products; it's about crafting experiences that resonate with your sense of adventure. Join us as we redefine the art of winter riding at Keis.</t>
  </si>
  <si>
    <t>Unleash Your Inner Adventurer 🏍️❄️
Any tips for any riders new to winter riding? Share below! 📢
#motorbike #adventure #winter #motolife #motorad
#bikesofinstagram</t>
  </si>
  <si>
    <t>Extending our riding season this far into the winter has never looked so good
#iceland #adventure #bikesofinstagram #WarmthOnWheels</t>
  </si>
  <si>
    <t>Keis rider @luciaaucott in Norway on our Inspiring Riders trip 2023 🏍️❄️
#MotorbikeAdventures #WeekendRides #BikerLife #RideOrDie #TwoWheelsThrills #BikerCommunity #ShareYourRide #MotorcycleLove #WeekendVibes #BornToRide</t>
  </si>
  <si>
    <t>Riding into the weekend like 🏍️💨
#adventure #bikesofinstagram #instamotorcycle #motorcyclelife #motorcyclesofinstagram</t>
  </si>
  <si>
    <t>Wishing all our amazing followers a Merry Christmas and a Happy New Year! 🎉🎄🎅</t>
  </si>
  <si>
    <t>Anyone pried themselves off of the sofa and onto the bike this week yet? 
#christmasweek #whatdayisit #bikesofinstagram</t>
  </si>
  <si>
    <t xml:space="preserve">January </t>
  </si>
  <si>
    <t>Who are we at Motohaus? 
As the UK's premier distributor of cutting-edge motorcycle luggage and accessories, we take pride in providing UK motorcyclists with premium riding gear.
Partnering with industry giants like SW-Motech, Ventura and Sena, we launched our own brand of motorcycle heated clothing, Keis Apparel, in 2009, with Motohaus then named MCN Wholesaler of the Year. Since then, Keis has grown into the UK's #1 brand of heated clothing and is exported all across Europe. 
#motorbike #motorbikes #motorbikelife #motorbiker #touring #accessories</t>
  </si>
  <si>
    <t>End of Week Totals</t>
  </si>
  <si>
    <t>Have you seen our latest range from @keisappareluk ?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#adventure #bikelife #bikestyle #gloves #harleydavidson #heatedjacket #honda #motolife #motorbike #motorcycle</t>
  </si>
  <si>
    <t>SW-Motech keeps you riding in all weathers 💪
The SysBag WP family 💦 for those who want to be on the road in all weathers 🌧️
#adventure #bikelife #bikestyle #gloves #harleydavidson #heatedjacket #honda #motolife #motorbike #motorcycle #swmotech #partofyourride</t>
  </si>
  <si>
    <t>We're all about flexibility at Keis. 
Our power controller enables you to reliably control the power of your Keis heated garmnents, with three heat settings to give you ultimate heat flexibility on and off the bike.   
#adventure #bikelife #bikestyle #gloves #harleydavidson #heatedjacket #honda #motolife #motorbike #motorcycle</t>
  </si>
  <si>
    <t>Where will your next adventure take you?
#swmotech #partofyourride #adventure #bikelife #bikestyle #gloves #harleydavidson #heatedjacket #honda #motolife #motorbike #motorcycle</t>
  </si>
  <si>
    <t>Need to clean your bike or car but worried about corrosion? Bruhl Dryers offer the fastest way to safely dry your vehicle after every wash. 
#adventure #bikelife #bikestyle #gloves #harleydavidson #heatedjacket #honda #motolife #motorbike #motorcycle</t>
  </si>
  <si>
    <t>Planning a ski trip this year? 
You might be surprised to learn that our gloves and vests are trusted by many in sub-zero conditions. Whether you're snowmobiling or skiing, we receive countless messages from adventurers like you, sharing how Keis gear has kept them warm all around the globe. 
Our products are designed to withstand the harshest environments, ensuring you stay comfortable and protected while you conquer the cold. Wrap up in warmth with Keis. 
#adventure #bikelife #bikestyle #gloves #harleydavidson #heatedjacket #honda #motolife #motorbike #motorcycle</t>
  </si>
  <si>
    <t>Turn Up The Heat This Valentines Day with @keisapparel heated clothing  🏍️💖</t>
  </si>
  <si>
    <t>Just testing the waterproofing 😅😇
📷 - frankeethesledrider</t>
  </si>
  <si>
    <t>Do you retire your bikes over the winter months? Or do you keep riding on? 🤔🧊
What are your top tips for cool weather riding? 
📷 - ayamotoadventures</t>
  </si>
  <si>
    <t xml:space="preserve">"Bruhl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t>
  </si>
  <si>
    <t xml:space="preserve">It's set to be cold this weekend 🥶 
Got your Keis Apparel heated kit ready?  </t>
  </si>
  <si>
    <t xml:space="preserve">If you could only ride one bike for the rest of your life, what would it be? </t>
  </si>
  <si>
    <t>12pm</t>
  </si>
  <si>
    <t>Available from March 26th, Motohaus Powersports will be the official UK distributor of @nexxhelmets
Sign up to our mailing list ahead of launch for a surprise 👀 link in bio</t>
  </si>
  <si>
    <t>Did you know we're the official UK distributor for NEXX Helmets? Available from March 26th, we'll be stocking the X.WED3, X.WST3, X.R3R and more. 
 #NEXXHelmets #UKdistributor #motorcyclehelmets #XWED3 #XWST3 #XR3R #newarrivals #bikerlife #helmetlaunch #ridewithstyle</t>
  </si>
  <si>
    <t>Phone ✔️
Keys ✔️
Wallet ✔️
Dry bag to keep them in? 🤔
Keeping your essentials safe and dry on your wintery rides is an absolute must.</t>
  </si>
  <si>
    <t>The most popular SW-MOTECH product is now also available in a waterproof version 💦
✅Waterproof TPU material for ultimate protection against the elements 🌧️
✅Secure magnetic flap fastener for quick and easy access 🧲
✅Enhanced visibility with reflective details for added safety🌟
✅Robust PRO tank ring system for reliable attachment 💪
✅Compact and practical with a 4-litre volume, dimensions of 27 x 20 x 13.5 cm, and a lightweight 955-gram build, the PRO Micro WP is your go-to companion for daily rides or extended tours.
Unleash your potential in all weather conditions and elevate your motorcycle adventures. 🏍️ #NewInnovation #RideInStyle  #SWMOTECH #MotorcycleGear #AdventureRiding #WaterproofBags #MotorcycleAccessories #RideSafe #MotorcycleTouring #MotorcycleAdventure #BikeLife #MotorcycleLuggage</t>
  </si>
  <si>
    <t>We've got something exciting coming a week today…
@nexxhelmetsuk</t>
  </si>
  <si>
    <t xml:space="preserve">Today is the last day to sign up to our pre-launch mailing list for @nexxhelmetsuk
Join today for early access! </t>
  </si>
  <si>
    <t>Did you know we're now the official UK distributor for NEXX Helmets? The newest range of NEXX Helmets is available NOW on our link in bio🔥</t>
  </si>
  <si>
    <t>SW-MOTECH’s most popular product is now also available in a waterproof version.
NEW in the range: The PRO Micro WP tank bag
The most important features at a glance:
Waterproof TPU material
Magnetic flap closure 🧲.
Reflective details 🌟.
PRO tank ring system 💪.
With a volume of 4 litres, dimensions of 27 x 20 x 13.5 cm and a weight of 955 grams, the PRO Micro WP is compact and practical for daily rides or longer tours.</t>
  </si>
  <si>
    <t>Video-438</t>
  </si>
  <si>
    <t>Go on an adventure with style and function - the SW-Motech Drybag 300 backpack is your loyal companion on every adventure! 🏍️ Waterproof, spacious and equipped with smart features like a removable laptop sleeve and a splash-proof outer pocket, it can take on any challenge - from city exploration to outdoor adventures. 🌧️💻 With reflective details for added safety and a comfortable carry system, you are ready for the unknown.</t>
  </si>
  <si>
    <t>micro wp swm reel</t>
  </si>
  <si>
    <t>Distinct, unmistakable, and unique. That's what makes a NEXX helmet. Designed and manufactured entirely in Europe, NEXX helmets feature a next-level design, with enhanced safety features, handcrafted build, and utmost functionality.
#NEXX #bikehelmet #bikegram #ktmworld #motorcyclelife #moto #motorcyclesofinstagram #moto #motogram #mt09 #mt10</t>
  </si>
  <si>
    <t>Video-46</t>
  </si>
  <si>
    <t>Looking for a faster, more efficient way to dry your vehicles this summer? 💨</t>
  </si>
  <si>
    <t>Bruhl_Paid-social_15-05_1x1</t>
  </si>
  <si>
    <t>Did you know we became the exclusive UK distributor for @nexxhelmets earlier this year? the X.WED3, X.WST3, X.R3R and urban models are now available in our link in bio 💖 
#MotorcycleGear #NexxHelmets #UKDistributor #HelmetFashion #SafetyFirst #RiderEssentials #NewArrivals</t>
  </si>
  <si>
    <t>NEXX_Arrived_Reel_1</t>
  </si>
  <si>
    <t>Seen the DUSC luggage range from @swmotech yet? 👀</t>
  </si>
  <si>
    <t>DUSC Reel - SWM</t>
  </si>
  <si>
    <t>The PRO Rearbag Tail bag has a volume of 22-34 litres and has a universal fit, making it suitable for use on street bikes as well as for the passenger seat of a touring enduro.👌
Did you know: You can even stow your helmet in the Rearbag! ⛑
#PRORearbag #TailBag #MotorcycleTouring #StreetBikes #EnduroAdventures #MotorcycleLuggage #BikeGear #AdventureRiding #HelmetStorage #TravelEssentials</t>
  </si>
  <si>
    <t>SWM Tail Bag</t>
  </si>
  <si>
    <t xml:space="preserve">Hands up all our Harley Davidson fans ✋
</t>
  </si>
  <si>
    <t>Harley_Davidson_PanAmerica_equipped_9_16</t>
  </si>
  <si>
    <t>ACU Certified with 0 dynamic weight at 160km/h, the X.R3R is the industry's most track-designed helmet.
With its aerodynamic build, unique chin vent shape, anti-vibration rubber visor plates and Vortex generators for soundproofing, this helmet is made to win.
The X.R3R includes speed-flow ventilation, an anti-vibration visor plate to minimise noise and vibrations, a rear spoiler and x-sensus vision with opening angles 15% beyond industry standard. 6 air intakes and 4 exhaust outlets allow for full control over how much airflow you get into your helmet, keeping you cool and comfortable on the track. 
The Zero Pro Carbon Black comes with a clear visor fitted as standard, an additional coloured visor and a Pinlock 120XLT</t>
  </si>
  <si>
    <t>PRODUCT_PAGES_WEBSITE_X.R3R_8 &amp; PRODUCT_PAGES_WEBSITE_X.R3R_7 &amp; PRODUCT_PAGES_WEBSITE_X.R3R &amp; PRODUCT_PAGES_WEBSITE_X.R3R_19</t>
  </si>
  <si>
    <t xml:space="preserve">In March, the Motohaus team had the opportunity to visit the @nexxhelmets factory in Amoreira de Gândara, a village 160miles from Lisbon. 
Here, we had the chance to witness the creation of several helmets, all handmade and hand painted. Incredibly, the NEXX team produce around 400 helmets a day, with the lids only leaving the factory if they meet their own in-house quality control standards, which is admittedly quite strict. 
Around 2,000 helmets are destroyed every year in the NEXX factory during product safety testing - with all helmets undergoing extensive testing, including dropping a metal spike down through several points on the shell, and not only on the points that are usually tested in standard safety certification testing. NEXX take safety incredibly seriously, with safety innovation at the forefront of all model designs. </t>
  </si>
  <si>
    <t>17-AR_05074 // 40-AR_05157 // 3-AR_05039 (1x1) // 10-AR_05055 (1x1) // 5-AR_05045 (1x1)</t>
  </si>
  <si>
    <t>Did you know our latest brand @nexxhelmetsuk is now available to purchase using Klarna?? 🤯</t>
  </si>
  <si>
    <t>Nexx_Paid-social_13-05_1x1_03</t>
  </si>
  <si>
    <t xml:space="preserve">What we love about SW-Motech is that there truly is a product for every bike. From your Adventure Tourer, to your Cruiser, to Sports Bikes; there's something for all to make your rides just that little bit easier. </t>
  </si>
  <si>
    <t>Royal_Enfield_Himalayan_equipped_9_16</t>
  </si>
  <si>
    <t>Firm believers this is what adventure luggage is made to look like 
📷 @ridemefive</t>
  </si>
  <si>
    <t>Ítaca 9</t>
  </si>
  <si>
    <t>The ideal luggage set up 😍</t>
  </si>
  <si>
    <t>SW-Motech_Paid-social_DUSC_28-03_1x1_05</t>
  </si>
  <si>
    <t>Did you know the X.WST3 helmets come with a free additional coloured visor, unique to your helmet colourway?
 📌- X.WST3 Fluence with Iridium Red Visor</t>
  </si>
  <si>
    <t>PRODUCT_PAGES_WEBSITE_X.WST3_X-MATRIX_7</t>
  </si>
  <si>
    <t>The perfect combo 🫶 
📷 Duc2211</t>
  </si>
  <si>
    <t>20210821_135945</t>
  </si>
  <si>
    <t xml:space="preserve">So much care, attention and diligence goes into the making of a NEXX helmet. 100% made in Europe, from start to finish, each helmet is handmade and handcrafted to an excellent finish. 
@nexxhelmets @nexxhelmetsuk </t>
  </si>
  <si>
    <t>Untitled-4 // Untitled-7//Untitled-9</t>
  </si>
  <si>
    <t>Track ready…</t>
  </si>
  <si>
    <t>X.R#R_Glitch</t>
  </si>
  <si>
    <t>Made for classic bikes, café racers and custom bikes; the Legend Gear luggage line combines ageless 'retro' design with high-tech materials and versatile function to make the perfect modern luggage, for classic bikes. 
SW-Motech Legend Gear includes Tank Bags, Side Bags, Side Carriers, Saddle Bags and Tail Bags. A combination of coated canvas sailing material with robust Napalon synthetic leather supports the vintage design with the toughness needed for daily use on the road.</t>
  </si>
  <si>
    <t>sw-motech social post legend gear 1 &amp; sw-motech social post legend gear 2</t>
  </si>
  <si>
    <t>Motohaus 2024 Marketing Budget</t>
  </si>
  <si>
    <t>Budget</t>
  </si>
  <si>
    <t>Actual</t>
  </si>
  <si>
    <t>Difference</t>
  </si>
  <si>
    <t>Social Media Advertising</t>
  </si>
  <si>
    <t>Google AD-Words</t>
  </si>
  <si>
    <t>PPC</t>
  </si>
  <si>
    <t>Time</t>
  </si>
  <si>
    <t>Deal</t>
  </si>
  <si>
    <t>Deal Duration</t>
  </si>
  <si>
    <t>Email Headline</t>
  </si>
  <si>
    <t>Description Text</t>
  </si>
  <si>
    <t>Product Focus</t>
  </si>
  <si>
    <t>Audience</t>
  </si>
  <si>
    <t>Extra Content to Include</t>
  </si>
  <si>
    <t>Sales Value (GROSS)</t>
  </si>
  <si>
    <t>Delivered</t>
  </si>
  <si>
    <t>Opens</t>
  </si>
  <si>
    <t>Clicks</t>
  </si>
  <si>
    <t>Open Rate</t>
  </si>
  <si>
    <t>CTR</t>
  </si>
  <si>
    <t>Unsubscribed</t>
  </si>
  <si>
    <t>Un-Sub Rate</t>
  </si>
  <si>
    <t>X</t>
  </si>
  <si>
    <t>Comfort Air &amp; SENA</t>
  </si>
  <si>
    <t>Buy 2 of each of the 4 main cushions @40% and choose another 4 (any from the main 4 ) FOC. 
Buy 5 off Sena SMH5 Singles @ 35% margin and get an extra 10% off the trade price</t>
  </si>
  <si>
    <t>30 Days</t>
  </si>
  <si>
    <r>
      <rPr>
        <b/>
        <sz val="10"/>
        <color rgb="FF000000"/>
        <rFont val="Arial"/>
        <family val="2"/>
      </rPr>
      <t>CA</t>
    </r>
    <r>
      <rPr>
        <sz val="10"/>
        <color rgb="FF000000"/>
        <rFont val="Arial"/>
        <family val="2"/>
      </rPr>
      <t xml:space="preserve"> 
- Adventure/Sport Cushion
- Tourer Cushion
- Cruiser Cushion
- Pillion Cushion
</t>
    </r>
    <r>
      <rPr>
        <b/>
        <sz val="10"/>
        <color rgb="FF000000"/>
        <rFont val="Arial"/>
        <family val="2"/>
      </rPr>
      <t>SENA</t>
    </r>
    <r>
      <rPr>
        <sz val="10"/>
        <color rgb="FF000000"/>
        <rFont val="Arial"/>
        <family val="2"/>
      </rPr>
      <t xml:space="preserve">
- SMH5 Singles</t>
    </r>
  </si>
  <si>
    <t xml:space="preserve">Reminder email on CA and SENA deal? </t>
  </si>
  <si>
    <t>Buy 7 SW-Motech Drybag 350 and get one free</t>
  </si>
  <si>
    <t>A Bruhl dryer deal (after we get stock in April)</t>
  </si>
  <si>
    <t>It's time to rethink your motorcycle luggage 🏍️🧳</t>
  </si>
  <si>
    <t xml:space="preserve">Ventura Aerodynamic Bike-Pack Systems make motorcycle luggage easy. The luggage rack system consists of 3 core components. The L-Brackets, the Luggage Racks and the Packs. Each system is individually designed and custom-made for your model bike to compliment its looks and handling.
Looking for new luggage this riding season? Check out our bike model search to find luggage made for you and your bike. </t>
  </si>
  <si>
    <t>Keis Apparel</t>
  </si>
  <si>
    <t>Buy Keis Puffer Jackets at a 55% dealer margin. No minimum quantity.</t>
  </si>
  <si>
    <t>Channel Copy</t>
  </si>
  <si>
    <t>File Name</t>
  </si>
  <si>
    <t>Reach/Impressions</t>
  </si>
  <si>
    <t>Reactions</t>
  </si>
  <si>
    <t>Shares</t>
  </si>
  <si>
    <t>Link Clicks</t>
  </si>
  <si>
    <t>Other Clicks</t>
  </si>
  <si>
    <t xml:space="preserve">Engagement Rate </t>
  </si>
  <si>
    <t xml:space="preserve">CTR (link clicks) </t>
  </si>
  <si>
    <t>Notes</t>
  </si>
  <si>
    <t>Always be prepared for any weather on your trips! 🌧️ Keep a pair of Keis gloves in your luggage for if the weather turns suddenly         
Shop the range here 👉 https://keisapparel.com/collections/heated-gloves</t>
  </si>
  <si>
    <t>10:30am</t>
  </si>
  <si>
    <t>Touring season: Where have your Keis gloves gone this year? Let us know in the comments below! 👇</t>
  </si>
  <si>
    <t>Conversational post, didn't generate a large Reach or number of comments</t>
  </si>
  <si>
    <t>Unlock the power of versatile warmth with our unisex heated jacket. It's designed to serve as both a heated under layer for motorcycle enthusiasts and a standalone outer layer for everyday cold-weather protection. Equipped with advanced heat panels strategically placed on the chest, back, arms, and collar, this jacket is your ultimate cold-fighting companion. 🔥 #HeatedJacket #ColdWeatherTech</t>
  </si>
  <si>
    <t xml:space="preserve">Lower Reach and low number of likes, but 4 link clicks suggests that there was interest in this product post. </t>
  </si>
  <si>
    <t>9:15am</t>
  </si>
  <si>
    <t xml:space="preserve">Reel </t>
  </si>
  <si>
    <t xml:space="preserve">Highest number of reactions, suggesting interest in the Reel topic. 0 link clicks but imagine this may be because on Reels, full captions aren't shown on first look. Really strong ER % and 3 shares which would have assisted with Reach. </t>
  </si>
  <si>
    <t>🚴‍♂️📸 Weekend Warriors, it's time to show off your biking adventures! 🌞 Share your awesome bike ride selfies in the comments below and let's inspire each other for an amazing weekend ahead. 🤳💨 #WeekendBiking #BikeRideSelfies #AdventureAwaits</t>
  </si>
  <si>
    <t xml:space="preserve">Top Reaching post so far, with larger number of post Reactions. Number of comments would have helped us achieve that higher Reach, which is worth noting for future Friday-type conversational posts. </t>
  </si>
  <si>
    <t>Considering heated gear for the winter season? A good starting point is heated gloves or a heated vest. Shop the range here https://keisapparel.com/</t>
  </si>
  <si>
    <t xml:space="preserve">This post had product tags and had an efficient Reach considering it being a 5pm Saturday post. </t>
  </si>
  <si>
    <t>4:30pm</t>
  </si>
  <si>
    <t>The cold couldn’t beat @sanchoyquijote from getting out on the bike last weekend with his trusted Keis Jacket and Gloves 🔥🏍️ are you out riding this weekend? #keis #bikersofinstagram #bikesofinsta #motogram</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</si>
  <si>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 chain your jacket to your Keis gloves, trousers, socks and boot insoles 🙌🔥
 #motorcyclegear #heatedgloves #keis #winterriding
#ridingprotection</t>
  </si>
  <si>
    <t>Are you following us on Insta? 👀 
Follow us for product launches, route inspo and more at https://www.instagram.com/keisappareluk/ 🏍️</t>
  </si>
  <si>
    <t>Who's ready for winter?? 🙋‍♀️🙋‍♂️
We've got a range of motorcycle gloves for every style of rider. Whether you're an urban rider, a commuter or an adventure rider, we've designed our gloves to be suitable for every type of ride. 
Winter is no match for our heated gloves. Feel the warmth at your fingertips as you conquer the cold. 🧤❄️ #HeatedGloves #WinterRiding</t>
  </si>
  <si>
    <t>Anyone else excited for winter? ❄️ a few of us at Keis HQ have some trips booked before the coldest weather hits. Have you got any upcoming trips planned? 🤔🏍️
 #motorcyclegear #heatedgloves #keis #winterriding
#ridingprotection</t>
  </si>
  <si>
    <t>Ready to experience the latest in heated apparel? 
New product launch, coming Thursday 9th  🕔🔥</t>
  </si>
  <si>
    <t>(Reel)</t>
  </si>
  <si>
    <t>Did you see our product launch last night?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Shop the collection here https://shorturl.at/luHQS</t>
  </si>
  <si>
    <t>Some of the new features of the Ultraflex 🏍️✨
✅ moisture wicking material 
✅ designed specifically to be a mid-layer
✅ more lightweight &amp; breathable due to a thinner material than other Keis jackets</t>
  </si>
  <si>
    <t>For those who've got our new UltraFlex jacket or bodywarmer, how're you finding it? 🔥🏍️</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</si>
  <si>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These motorcycle gloves would suit anyrider who enjoys riding throughout the colder months.
Shop the G601's here 👉 https://keisapparel.com/.../heated-gloves-motorcycle...</t>
  </si>
  <si>
    <t>Thinking about a new pair of gloves? Want a pair that apparently feel like hand marshmallows? 
I mean, we'd be sold on that alone 🤷</t>
  </si>
  <si>
    <t>So proud to have received this award! 🤩🔥
We really pride ourselves in the quality of our products and the safety of our Keis riders is of utmost priority to us!</t>
  </si>
  <si>
    <t>🚨 The Keis Black Friday Sale is finally here! 🚨
Shop our Puffer Jacket for £100 off until Cyber Monday ❄️🏍️
This jacket isn't just for motorcyclists and is designed for any outdoor adventurer. Whether you're a dog walker, a hiker or even an outdoor-sports-watcher, this jacket offers some serious portable heat, with a generous 2-6 hour battery charge depending on the level of heat required. 
Save £100 here 👉 https://keisapparel.com/products/heated-leisure-puffer-jacket-j801</t>
  </si>
  <si>
    <t>We’re all itching for some warmer riding weather, but for now we’ll keep our Keis nearby ♨️💯</t>
  </si>
  <si>
    <t>Planning your 2024 motorcycle tours? 🏍️ Our Keis HQ  team has handpicked some must-ride UK routes for an unforgettable adventure. 
Read the blog here 👉 https://keisapparel.com/blogs/news/keis-top-6-uk-motorcycle-routes</t>
  </si>
  <si>
    <t xml:space="preserve">Puzzled on what to gift the motorbike enthusiast in your life this Christmas? 🎄 Check out our guide for some great ideas! 🏍️🎁 👇
</t>
  </si>
  <si>
    <r>
      <rPr>
        <b/>
        <sz val="10"/>
        <rFont val="Source Sans Pro"/>
        <family val="2"/>
      </rPr>
      <t>Repost:</t>
    </r>
    <r>
      <rPr>
        <sz val="10"/>
        <rFont val="Source Sans Pro"/>
        <family val="2"/>
      </rPr>
      <t xml:space="preserve"> The Keis UltraFlex Bodywarmer in 60 seconds 👇🔥</t>
    </r>
  </si>
  <si>
    <t>unavailable due to reshare</t>
  </si>
  <si>
    <t>The Missenden Flyer talks through some bike jobs, fits some kit onto a retro bike and shows off his Keis Apparel UltraFlex jacket 🔥 
Watch here 👇</t>
  </si>
  <si>
    <t>If you could only ride one bike for the rest of your life, what would it be? We've got a fair few votes for the Honda Africa Twin but also the Triumph Daytona! What would you choose?</t>
  </si>
  <si>
    <t>Want the chance to win a pair of G301 gloves? 🧤
https://www.surveymonkey.com/r/keis-heated-gloves-2023
At Keis, we're dedicated to enhancing your riding experience, especially during winter. As fellow motorcyclists, we navigate all weather conditions ourselves. Your comfort matters, and we're always refining and expanding our product range to ensure you stay cozy on your bike. We're curious to learn more about your winter riding habits – if you have 2 minutes, share your insights with us in our survey and enter our prize draw to win a pair of Keis G301 gloves! 🏍️❄️</t>
  </si>
  <si>
    <t>1pm</t>
  </si>
  <si>
    <t>"Bruhl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Shop them here at 👇 https://www.motohaus.com/collections/bruhl-dryers</t>
  </si>
  <si>
    <t>COMING MARCH 26TH 
We're proud to be launching Premium European helmet brand NEXX in the UK, through Motohaus, as their exclusive UK distributor. 
NEXX produces a wide range of premium helmets, covering most riding styles; from full-face race, road and touring models to adventure sports and open-face designs for urban riding.
For the 2024 riding season, NEXX has introduced its latest adventure helmet: the X.WED3. A real two-in-one, it converts from an off-road/adventure helmet to a full-face street riding lid, without any tools, offering unbeatable value.
NEXX are one of only a handful of manufacturers to keep 100% of their production in Europe; their entire range is designed, developed and manufactured at their factory in Portugal. This strategy helps NEXX keep quality, fit and finish consistently high, whilst reducing development time, environmental impact and supply chain issues.</t>
  </si>
  <si>
    <t>14 days until the newest range of NEXX helmets are available in the UK 🏍️
Have you signed up to our mailing list? Subscribe for exclusive news, offers and access available only to email subscribers 👇</t>
  </si>
  <si>
    <t>Did you know we're now the official UK distributor for NEXX Helmets? The newest range of NEXX Helmets is available NOW at https://nexx-helmet.co.uk/ 🔥</t>
  </si>
  <si>
    <t>13pm</t>
  </si>
  <si>
    <t>2:15pm</t>
  </si>
  <si>
    <t>TGIF 🥳
We've been dreaming all week about the rides we've got planned this weekend! Got any rides planned yourself? We'd love to hear about them! 🏍️</t>
  </si>
  <si>
    <t>MP3R9709</t>
  </si>
  <si>
    <t>The Daily WP motorbike backpack - robust, waterproof, and comfortable 🎒
https://shorturl.at/cfgXY</t>
  </si>
  <si>
    <t>Have you seen the latest range of NEXX helmets? 👀</t>
  </si>
  <si>
    <t>AR_05139</t>
  </si>
  <si>
    <t>6:30pm</t>
  </si>
  <si>
    <t>Touring this summer and on the hunt for some lightweight luggage solutions? Check out this review on the SW-MOTECH DUSC collection by the brilliant Man Cave Moto 👇🏻</t>
  </si>
  <si>
    <t xml:space="preserve">Ever cleaned your bike and really thoroughly enjoyed drying it with a chamois cloth? 
We're guessing not.
Check out our fast, contactless dryers for the fastest and most efficient way to protect your bike from corrosion 
https://www.motohaus.com/collections/bruhl-dryers
</t>
  </si>
  <si>
    <t>Engine</t>
  </si>
  <si>
    <t xml:space="preserve">Mike Cowton, author of The Gonzo Biker blog, reviews the X.WST3; NEXX's popular new Street Helmet. 
Check it out here 👉 https://thegonzobiker.co.uk/so-whats-nexx-on-the-agenda/
NEXX Helmets are now available to purchase through Motohaus at nexx-helmet.co.uk </t>
  </si>
  <si>
    <t>Who's out for a Bank Holiday ride today? 🙋🙋‍♂️🏍️</t>
  </si>
  <si>
    <t>BD28239F-BE49-489C-9D39-76D1EDFAB753</t>
  </si>
  <si>
    <t>The Isle of Man TT races officially begin tomorrow! Any favourites you've got your eye on to win? 🏍️🏁</t>
  </si>
  <si>
    <t>Who's gearing up for a weekend ride? 🙋🙋‍♂️🏍️</t>
  </si>
  <si>
    <t>🔥 COMPETITION 🔥
Fancy a FREE riding trip to Wales this summer AND some free kit? 🤩🏍️
We’re looking for 2 riders to take across Wales with us this August on an Adventure style ride over 2 days. Up for it? To apply, all you have to do is 👇
✅ Like &amp; comment on this post &amp; tell us your upcoming adventure plans for 2024 (doesn’t have to be bike related!)
✅ Tag a friend
✅ Make sure you’re following @motohaus_uk and @keisappareluk
For a bonus entry, share this post to your story and tag @motohaus_uk
We’ll announce the winner on 15th July! Good luck! 🌟
**Terms &amp; Conditions in the link in bio.</t>
  </si>
  <si>
    <t>Motohaus_Wales-Trip_Application-video</t>
  </si>
  <si>
    <t>Going to the ABR Festival next weekend? 
We'll be there! Come see us at the SW-Motech and NEXX stands ❤️🏍️</t>
  </si>
  <si>
    <t>ABR RELATED</t>
  </si>
  <si>
    <t>Reposts</t>
  </si>
  <si>
    <t>Comments ER</t>
  </si>
  <si>
    <t xml:space="preserve">Keis Apparel heated products are designed for all riders. 
From adventure riders to commuters. Urban riders, to track-enthusiasts. We've got a glove for all. 
hashtag#keisappareluk hashtag#motohaus hashtag#brandidentity hashtag#brandbuilding </t>
  </si>
  <si>
    <t>Exciting times in Motohaus HQ!
Our fantastic Marketing Exec Addison Rothwell has spent the last few weeks putting together a new content studio and now it's all come together, we're excited to showcase our products in a totally new way.
By the way, like the helmet? We've got an announcement coming very soon 👀
#brandupdate #contentcreation #digitalmarketing</t>
  </si>
  <si>
    <t>Have you entered our Instagram giveaway yet? Want the chance to win a Keis Apparel Heated Puffer Jacket (worth £260)? 🔥
Check out the post on our Insta 👇🏍️
https://lnkd.in/e8TDAzUC</t>
  </si>
  <si>
    <t>To celebrate a successful winter period and best season yet for Keis Apparel, last week the Motohaus team participated in a few rounds of mini golf and interactive darts, a favourite past-time of the team ⛳🎯
Celebrating our wins is so important to us at Motohaus, as is championing every team member when we hit records.
Who knew our Managing Director Martin King was so good at mini golf?!</t>
  </si>
  <si>
    <t xml:space="preserve">Business Update 🌐
2 weeks today, we're launching our website for our newest brand, NEXX Helmets. 
Crafted entirely in Europe, each NEXX helmet is a testament to next-level design, unparalleled safety features, meticulous handcrafting, and optimal functionality. NEXX helmets are the ultimate choice for discerning riders.   
Want early access? Sign up to our pre-launch mailing list for exclusive access, offers and news only for email subscribers. </t>
  </si>
  <si>
    <t xml:space="preserve">After 4 months of hard work across the business, our NEXX UK website is finally live 🎉
Our partnership with NEXX Helmets has been a huge highlight for us, and we're thrilled to now offer UK consumers and dealers the newest range of NEXX helmets within the UK, including the X.WED3, X.WST3 and ACU Gold certified race helmet X.R3R. 
Check out the latest range here https://nexx-helmet.co.uk/ </t>
  </si>
  <si>
    <t xml:space="preserve">Things are full swing at Motohaus HQ this week ahead of the ABR Festival at Ragley Hall later this month! Are you going? Make sure to come visit us at the SW-Motech and NEXX stands. </t>
  </si>
  <si>
    <t>Influencer</t>
  </si>
  <si>
    <t>Content</t>
  </si>
  <si>
    <t xml:space="preserve">Reactions </t>
  </si>
  <si>
    <t xml:space="preserve">Comments </t>
  </si>
  <si>
    <t>The Lady and the Duke</t>
  </si>
  <si>
    <t>Fantastic day out on our Gentle Jaunt to Lincolnshire ☺️ wonderful group, lots of smiles. Just what we aim for 🏍️💨 
Cool foggy start to the day. Never an issue with @keisappareluk 
Everyone coped very well with the short stretch of dirt road dancing Beastie took them on…. Trust the adventure bike rider to find a cafe down a gravel road 🤪🏍️💨
#ktm #ktm790adventure #ktmadventure #ktm890adventurer #890adventurer #bikeride #rideout #klimwomen #groupride #adventurebikerider #adventurebike #ninja #kawasaki #bmw #honda #fireblade #aprilia #apriliatuono #happyplace #gentlejaunt #rospa #eyard #bikesafe #advancedriding #shinysideup #bikelife #bikefam #friendthatridetogether #lincolnshire #keisinspiringriders</t>
  </si>
  <si>
    <t>Images</t>
  </si>
  <si>
    <t>Maja</t>
  </si>
  <si>
    <t>Moonlight and iphonography. And the @hondaukmotorcycles Transalp, of course. Actually a great commuter bike 👏🏼 
Not forgetting @keisappareluk heated gloves and body warmer to make the cold evening ride a pleasure ♨️ #keisinspiringriders #keis #hondatransalp #hondatransalp750 #moonlight #motorcycle  @modclassicbikes</t>
  </si>
  <si>
    <t>Miguel</t>
  </si>
  <si>
    <t>keisappareluk G601 Leather Heated Touring Gloves ♨️</t>
  </si>
  <si>
    <t>Date Range</t>
  </si>
  <si>
    <t>Number of Posts</t>
  </si>
  <si>
    <t>Net Followers Gain/Loss</t>
  </si>
  <si>
    <t>Page Views</t>
  </si>
  <si>
    <t>Website Visits</t>
  </si>
  <si>
    <t>Number of Tweets</t>
  </si>
  <si>
    <t>Retweets</t>
  </si>
  <si>
    <t>Click-throughs</t>
  </si>
  <si>
    <t>Video Views</t>
  </si>
  <si>
    <t>Subscriber Gained/Loss</t>
  </si>
  <si>
    <t>Watch Time</t>
  </si>
  <si>
    <t>Average View Duration</t>
  </si>
  <si>
    <t>Dislikes</t>
  </si>
  <si>
    <t>Number of New Pins</t>
  </si>
  <si>
    <t>Saves</t>
  </si>
  <si>
    <t>Number of TikToks</t>
  </si>
  <si>
    <t>Unique Views</t>
  </si>
  <si>
    <t>Screenshots</t>
  </si>
  <si>
    <t>Completion Rate</t>
  </si>
  <si>
    <t>Fall-off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</si>
</sst>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quot;£&quot;#,##0.00;[Red]\-&quot;£&quot;#,##0.00"/>
    <numFmt numFmtId="165" formatCode="_-&quot;£&quot;* #,##0.00_-;\-&quot;£&quot;* #,##0.00_-;_-&quot;£&quot;* &quot;-&quot;??_-;_-@_-"/>
    <numFmt numFmtId="166" formatCode="&quot;$&quot;#,##0"/>
    <numFmt numFmtId="167" formatCode="&quot;$&quot;#,##0.00"/>
    <numFmt numFmtId="168" formatCode="mmm\ d"/>
    <numFmt numFmtId="169" formatCode="_-[$£-809]* #,##0.00_-;\-[$£-809]* #,##0.00_-;_-[$£-809]* &quot;-&quot;??_-;_-@_-"/>
    <numFmt numFmtId="170" formatCode="&quot;£&quot;#,##0.00"/>
  </numFmts>
  <fonts count="54">
    <font>
      <sz val="10"/>
      <color rgb="FF000000"/>
      <name val="Arial"/>
    </font>
    <font>
      <b/>
      <sz val="12"/>
      <color rgb="FF000000"/>
      <name val="Source Sans Pro"/>
      <family val="2"/>
    </font>
    <font>
      <sz val="10"/>
      <name val="Arial"/>
      <family val="2"/>
    </font>
    <font>
      <sz val="10"/>
      <name val="Source Sans Pro"/>
      <family val="2"/>
    </font>
    <font>
      <b/>
      <sz val="12"/>
      <color rgb="FFFFFFFF"/>
      <name val="Source Sans Pro"/>
      <family val="2"/>
    </font>
    <font>
      <b/>
      <sz val="14"/>
      <color rgb="FFFFFFFF"/>
      <name val="Source Sans Pro"/>
      <family val="2"/>
    </font>
    <font>
      <sz val="12"/>
      <color rgb="FFFFFFFF"/>
      <name val="Source Sans Pro"/>
      <family val="2"/>
    </font>
    <font>
      <b/>
      <sz val="12"/>
      <name val="Source Sans Pro"/>
      <family val="2"/>
    </font>
    <font>
      <sz val="12"/>
      <name val="Source Sans Pro"/>
      <family val="2"/>
    </font>
    <font>
      <i/>
      <sz val="12"/>
      <name val="Source Sans Pro"/>
      <family val="2"/>
    </font>
    <font>
      <b/>
      <i/>
      <sz val="12"/>
      <name val="Source Sans Pro"/>
      <family val="2"/>
    </font>
    <font>
      <sz val="12"/>
      <color rgb="FF143059"/>
      <name val="Source Sans Pro"/>
      <family val="2"/>
    </font>
    <font>
      <b/>
      <sz val="14"/>
      <color rgb="FF000000"/>
      <name val="Source Sans Pro"/>
      <family val="2"/>
    </font>
    <font>
      <sz val="10"/>
      <color rgb="FF000000"/>
      <name val="Arial"/>
      <family val="2"/>
    </font>
    <font>
      <b/>
      <sz val="10"/>
      <color rgb="FF000000"/>
      <name val="Arial"/>
      <family val="2"/>
    </font>
    <font>
      <sz val="8"/>
      <name val="Arial"/>
      <family val="2"/>
    </font>
    <font>
      <sz val="10"/>
      <color rgb="FF000000"/>
      <name val="Arial"/>
      <family val="2"/>
    </font>
    <font>
      <b/>
      <sz val="12"/>
      <color rgb="FF92D050"/>
      <name val="Source Sans Pro"/>
      <family val="2"/>
    </font>
    <font>
      <b/>
      <sz val="12"/>
      <color rgb="FFFF0000"/>
      <name val="Source Sans Pro"/>
      <family val="2"/>
    </font>
    <font>
      <sz val="10"/>
      <color theme="1"/>
      <name val="Source Sans Pro"/>
      <family val="2"/>
    </font>
    <font>
      <b/>
      <sz val="10"/>
      <color rgb="FFFFFFFF"/>
      <name val="Source Sans Pro"/>
      <family val="2"/>
    </font>
    <font>
      <sz val="9"/>
      <name val="Source Sans Pro"/>
      <family val="2"/>
    </font>
    <font>
      <sz val="9"/>
      <color indexed="81"/>
      <name val="Tahoma"/>
      <family val="2"/>
    </font>
    <font>
      <b/>
      <sz val="9"/>
      <color indexed="81"/>
      <name val="Tahoma"/>
      <family val="2"/>
    </font>
    <font>
      <b/>
      <u/>
      <sz val="10"/>
      <name val="Source Sans Pro"/>
      <family val="2"/>
    </font>
    <font>
      <u/>
      <sz val="10"/>
      <color theme="10"/>
      <name val="Arial"/>
      <family val="2"/>
    </font>
    <font>
      <u/>
      <sz val="10"/>
      <color theme="0"/>
      <name val="Arial"/>
      <family val="2"/>
    </font>
    <font>
      <b/>
      <sz val="10"/>
      <name val="Source Sans Pro"/>
      <family val="2"/>
    </font>
    <font>
      <b/>
      <sz val="16"/>
      <color rgb="FF000000"/>
      <name val="Arial"/>
      <family val="2"/>
    </font>
    <font>
      <sz val="8"/>
      <color rgb="FF000000"/>
      <name val="Arial"/>
      <family val="2"/>
    </font>
    <font>
      <sz val="11"/>
      <name val="Source Sans Pro"/>
      <family val="2"/>
    </font>
    <font>
      <b/>
      <u/>
      <sz val="10"/>
      <color rgb="FFFF0000"/>
      <name val="Arial"/>
      <family val="2"/>
    </font>
    <font>
      <b/>
      <i/>
      <sz val="16"/>
      <color rgb="FF000000"/>
      <name val="Arial"/>
      <family val="2"/>
    </font>
    <font>
      <b/>
      <i/>
      <sz val="16"/>
      <name val="Source Sans Pro"/>
      <family val="2"/>
    </font>
    <font>
      <sz val="10"/>
      <color rgb="FF000000"/>
      <name val="Source Sans Pro"/>
      <family val="2"/>
    </font>
    <font>
      <b/>
      <sz val="10"/>
      <color rgb="FF92D050"/>
      <name val="Source Sans Pro"/>
      <family val="2"/>
    </font>
    <font>
      <b/>
      <sz val="10"/>
      <color rgb="FFFF0000"/>
      <name val="Source Sans Pro"/>
      <family val="2"/>
    </font>
    <font>
      <sz val="10"/>
      <color rgb="FF303030"/>
      <name val="Segoe UI"/>
      <family val="2"/>
    </font>
    <font>
      <i/>
      <sz val="10"/>
      <color rgb="FF000000"/>
      <name val="Arial"/>
      <family val="2"/>
    </font>
    <font>
      <b/>
      <sz val="12"/>
      <color theme="1"/>
      <name val="Source Sans Pro"/>
      <family val="2"/>
    </font>
    <font>
      <b/>
      <sz val="11"/>
      <color rgb="FF000000"/>
      <name val="Calibri"/>
      <family val="2"/>
    </font>
    <font>
      <sz val="11"/>
      <color rgb="FF000000"/>
      <name val="Calibri"/>
      <family val="2"/>
    </font>
    <font>
      <sz val="11"/>
      <color rgb="FF00B050"/>
      <name val="Calibri"/>
      <family val="2"/>
    </font>
    <font>
      <sz val="9"/>
      <color rgb="FF000000"/>
      <name val="Calibri"/>
      <family val="2"/>
    </font>
    <font>
      <b/>
      <sz val="11"/>
      <color rgb="FF00B050"/>
      <name val="Calibri"/>
      <family val="2"/>
    </font>
    <font>
      <b/>
      <sz val="9"/>
      <name val="Source Sans Pro"/>
      <family val="2"/>
    </font>
    <font>
      <i/>
      <sz val="9"/>
      <name val="Source Sans Pro"/>
      <family val="2"/>
    </font>
    <font>
      <b/>
      <sz val="9"/>
      <color rgb="FFFFFFFF"/>
      <name val="Source Sans Pro"/>
      <family val="2"/>
    </font>
    <font>
      <b/>
      <sz val="9"/>
      <color theme="1"/>
      <name val="Source Sans Pro"/>
      <family val="2"/>
    </font>
    <font>
      <b/>
      <sz val="9"/>
      <color rgb="FFFF0000"/>
      <name val="Source Sans Pro"/>
      <family val="2"/>
    </font>
    <font>
      <b/>
      <sz val="9"/>
      <color rgb="FF92D050"/>
      <name val="Source Sans Pro"/>
      <family val="2"/>
    </font>
    <font>
      <b/>
      <sz val="12"/>
      <color rgb="FF000000"/>
      <name val="Arial"/>
      <family val="2"/>
    </font>
    <font>
      <b/>
      <sz val="12"/>
      <color theme="5"/>
      <name val="Source Sans Pro"/>
      <family val="2"/>
    </font>
    <font>
      <strike/>
      <sz val="10"/>
      <name val="Source Sans Pro"/>
      <family val="2"/>
    </font>
  </fonts>
  <fills count="64">
    <fill>
      <patternFill patternType="none"/>
    </fill>
    <fill>
      <patternFill patternType="gray125"/>
    </fill>
    <fill>
      <patternFill patternType="solid">
        <fgColor rgb="FFFFFFFF"/>
        <bgColor rgb="FFFFFFFF"/>
      </patternFill>
    </fill>
    <fill>
      <patternFill patternType="solid">
        <fgColor rgb="FF000000"/>
        <bgColor rgb="FF000000"/>
      </patternFill>
    </fill>
    <fill>
      <patternFill patternType="solid">
        <fgColor rgb="FF2F6B9A"/>
        <bgColor rgb="FF2F6B9A"/>
      </patternFill>
    </fill>
    <fill>
      <patternFill patternType="solid">
        <fgColor rgb="FF82A6C2"/>
        <bgColor rgb="FF82A6C2"/>
      </patternFill>
    </fill>
    <fill>
      <patternFill patternType="solid">
        <fgColor rgb="FF00222F"/>
        <bgColor rgb="FF00222F"/>
      </patternFill>
    </fill>
    <fill>
      <patternFill patternType="solid">
        <fgColor rgb="FFF3F3F3"/>
        <bgColor rgb="FFF3F3F3"/>
      </patternFill>
    </fill>
    <fill>
      <patternFill patternType="solid">
        <fgColor rgb="FF833AB4"/>
        <bgColor rgb="FF833AB4"/>
      </patternFill>
    </fill>
    <fill>
      <patternFill patternType="solid">
        <fgColor rgb="FFF5ECFC"/>
        <bgColor rgb="FFF5ECFC"/>
      </patternFill>
    </fill>
    <fill>
      <patternFill patternType="solid">
        <fgColor rgb="FFC13584"/>
        <bgColor rgb="FFC13584"/>
      </patternFill>
    </fill>
    <fill>
      <patternFill patternType="solid">
        <fgColor rgb="FFFFF0F8"/>
        <bgColor rgb="FFFFF0F8"/>
      </patternFill>
    </fill>
    <fill>
      <patternFill patternType="solid">
        <fgColor rgb="FF3B5998"/>
        <bgColor rgb="FF3B5998"/>
      </patternFill>
    </fill>
    <fill>
      <patternFill patternType="solid">
        <fgColor rgb="FFD1DBF1"/>
        <bgColor rgb="FFD1DBF1"/>
      </patternFill>
    </fill>
    <fill>
      <patternFill patternType="solid">
        <fgColor rgb="FF00ACEE"/>
        <bgColor rgb="FF00ACEE"/>
      </patternFill>
    </fill>
    <fill>
      <patternFill patternType="solid">
        <fgColor rgb="FFE2F0F5"/>
        <bgColor rgb="FFE2F0F5"/>
      </patternFill>
    </fill>
    <fill>
      <patternFill patternType="solid">
        <fgColor rgb="FF0E76A8"/>
        <bgColor rgb="FF0E76A8"/>
      </patternFill>
    </fill>
    <fill>
      <patternFill patternType="solid">
        <fgColor rgb="FFEEF8FD"/>
        <bgColor rgb="FFEEF8FD"/>
      </patternFill>
    </fill>
    <fill>
      <patternFill patternType="solid">
        <fgColor rgb="FFC8232C"/>
        <bgColor rgb="FFC8232C"/>
      </patternFill>
    </fill>
    <fill>
      <patternFill patternType="solid">
        <fgColor rgb="FFF8EDEE"/>
        <bgColor rgb="FFF8EDEE"/>
      </patternFill>
    </fill>
    <fill>
      <patternFill patternType="solid">
        <fgColor rgb="FF69C9D0"/>
        <bgColor rgb="FF69C9D0"/>
      </patternFill>
    </fill>
    <fill>
      <patternFill patternType="solid">
        <fgColor rgb="FFF3FDFD"/>
        <bgColor rgb="FFF3FDFD"/>
      </patternFill>
    </fill>
    <fill>
      <patternFill patternType="solid">
        <fgColor rgb="FFFF0000"/>
        <bgColor rgb="FFFF0000"/>
      </patternFill>
    </fill>
    <fill>
      <patternFill patternType="solid">
        <fgColor rgb="FFFFE8E8"/>
        <bgColor rgb="FFFFE8E8"/>
      </patternFill>
    </fill>
    <fill>
      <patternFill patternType="solid">
        <fgColor rgb="FFFFFC00"/>
        <bgColor rgb="FFFFFC00"/>
      </patternFill>
    </fill>
    <fill>
      <patternFill patternType="solid">
        <fgColor rgb="FFFFFFE9"/>
        <bgColor rgb="FFFFFFE9"/>
      </patternFill>
    </fill>
    <fill>
      <patternFill patternType="solid">
        <fgColor rgb="FFD0D6DE"/>
        <bgColor rgb="FFD0D6DE"/>
      </patternFill>
    </fill>
    <fill>
      <patternFill patternType="solid">
        <fgColor rgb="FFE8DCF0"/>
        <bgColor rgb="FFE8DCF0"/>
      </patternFill>
    </fill>
    <fill>
      <patternFill patternType="solid">
        <fgColor rgb="FF00AEEF"/>
        <bgColor rgb="FF00AEEF"/>
      </patternFill>
    </fill>
    <fill>
      <patternFill patternType="solid">
        <fgColor theme="8" tint="0.59999389629810485"/>
        <bgColor indexed="64"/>
      </patternFill>
    </fill>
    <fill>
      <patternFill patternType="solid">
        <fgColor theme="1"/>
        <bgColor rgb="FFFFFFFF"/>
      </patternFill>
    </fill>
    <fill>
      <patternFill patternType="solid">
        <fgColor theme="6" tint="0.79998168889431442"/>
        <bgColor indexed="64"/>
      </patternFill>
    </fill>
    <fill>
      <patternFill patternType="solid">
        <fgColor theme="2" tint="-9.9978637043366805E-2"/>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theme="0"/>
        <bgColor indexed="64"/>
      </patternFill>
    </fill>
    <fill>
      <patternFill patternType="solid">
        <fgColor rgb="FFE8F0FE"/>
        <bgColor rgb="FFE8F0FE"/>
      </patternFill>
    </fill>
    <fill>
      <patternFill patternType="solid">
        <fgColor theme="6" tint="0.79998168889431442"/>
        <bgColor rgb="FFFFFFFF"/>
      </patternFill>
    </fill>
    <fill>
      <patternFill patternType="solid">
        <fgColor theme="8" tint="0.39997558519241921"/>
        <bgColor rgb="FFFFFFFF"/>
      </patternFill>
    </fill>
    <fill>
      <patternFill patternType="solid">
        <fgColor theme="9" tint="0.39997558519241921"/>
        <bgColor rgb="FF833AB4"/>
      </patternFill>
    </fill>
    <fill>
      <patternFill patternType="solid">
        <fgColor theme="7" tint="0.59999389629810485"/>
        <bgColor indexed="64"/>
      </patternFill>
    </fill>
    <fill>
      <patternFill patternType="solid">
        <fgColor theme="9" tint="0.39997558519241921"/>
        <bgColor rgb="FF3B5998"/>
      </patternFill>
    </fill>
    <fill>
      <patternFill patternType="solid">
        <fgColor theme="9" tint="0.39997558519241921"/>
        <bgColor indexed="64"/>
      </patternFill>
    </fill>
    <fill>
      <patternFill patternType="solid">
        <fgColor theme="7"/>
        <bgColor indexed="64"/>
      </patternFill>
    </fill>
    <fill>
      <patternFill patternType="solid">
        <fgColor theme="4" tint="0.79998168889431442"/>
        <bgColor rgb="FFFFFFFF"/>
      </patternFill>
    </fill>
    <fill>
      <patternFill patternType="solid">
        <fgColor theme="5" tint="-0.249977111117893"/>
        <bgColor rgb="FF833AB4"/>
      </patternFill>
    </fill>
    <fill>
      <patternFill patternType="solid">
        <fgColor rgb="FFFFFF00"/>
        <bgColor rgb="FFFFFFFF"/>
      </patternFill>
    </fill>
    <fill>
      <patternFill patternType="solid">
        <fgColor theme="2" tint="-9.9978637043366805E-2"/>
        <bgColor rgb="FFFFFFFF"/>
      </patternFill>
    </fill>
    <fill>
      <patternFill patternType="solid">
        <fgColor theme="7" tint="0.39997558519241921"/>
        <bgColor indexed="64"/>
      </patternFill>
    </fill>
    <fill>
      <patternFill patternType="solid">
        <fgColor theme="2" tint="-0.249977111117893"/>
        <bgColor indexed="64"/>
      </patternFill>
    </fill>
    <fill>
      <patternFill patternType="solid">
        <fgColor theme="3" tint="0.59999389629810485"/>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theme="5" tint="0.79998168889431442"/>
        <bgColor rgb="FF833AB4"/>
      </patternFill>
    </fill>
    <fill>
      <patternFill patternType="solid">
        <fgColor rgb="FFFFCCFF"/>
        <bgColor indexed="64"/>
      </patternFill>
    </fill>
    <fill>
      <patternFill patternType="solid">
        <fgColor rgb="FFFFFFCC"/>
        <bgColor indexed="64"/>
      </patternFill>
    </fill>
    <fill>
      <patternFill patternType="solid">
        <fgColor rgb="FFFFFF00"/>
        <bgColor indexed="64"/>
      </patternFill>
    </fill>
    <fill>
      <patternFill patternType="solid">
        <fgColor rgb="FFFFC000"/>
        <bgColor indexed="64"/>
      </patternFill>
    </fill>
  </fills>
  <borders count="45">
    <border>
      <left/>
      <right/>
      <top/>
      <bottom/>
      <diagonal/>
    </border>
    <border>
      <left/>
      <right/>
      <top style="thin">
        <color rgb="FF000000"/>
      </top>
      <bottom/>
      <diagonal/>
    </border>
    <border>
      <left/>
      <right style="thin">
        <color rgb="FF000000"/>
      </right>
      <top style="thin">
        <color rgb="FF000000"/>
      </top>
      <bottom/>
      <diagonal/>
    </border>
    <border>
      <left style="thin">
        <color rgb="FFFFFFFF"/>
      </left>
      <right style="thin">
        <color rgb="FFFFFFFF"/>
      </right>
      <top style="thin">
        <color rgb="FFFFFFFF"/>
      </top>
      <bottom/>
      <diagonal/>
    </border>
    <border>
      <left style="thin">
        <color rgb="FFD9D9D9"/>
      </left>
      <right style="thin">
        <color rgb="FFD9D9D9"/>
      </right>
      <top style="thin">
        <color rgb="FFD9D9D9"/>
      </top>
      <bottom style="thin">
        <color rgb="FFD9D9D9"/>
      </bottom>
      <diagonal/>
    </border>
    <border>
      <left/>
      <right/>
      <top style="thin">
        <color rgb="FF000000"/>
      </top>
      <bottom style="thin">
        <color rgb="FF000000"/>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
      <left/>
      <right style="thin">
        <color rgb="FFFFFFFF"/>
      </right>
      <top style="thin">
        <color rgb="FFFFFFFF"/>
      </top>
      <bottom style="thin">
        <color rgb="FFFFFFFF"/>
      </bottom>
      <diagonal/>
    </border>
    <border>
      <left/>
      <right style="thin">
        <color rgb="FF000000"/>
      </right>
      <top/>
      <bottom/>
      <diagonal/>
    </border>
    <border>
      <left style="thin">
        <color rgb="FFFFFFFF"/>
      </left>
      <right style="thin">
        <color rgb="FFFFFFFF"/>
      </right>
      <top/>
      <bottom/>
      <diagonal/>
    </border>
    <border>
      <left style="thin">
        <color rgb="FFFFFFFF"/>
      </left>
      <right/>
      <top/>
      <bottom/>
      <diagonal/>
    </border>
    <border>
      <left/>
      <right style="thin">
        <color rgb="FFFFFFFF"/>
      </right>
      <top/>
      <bottom/>
      <diagonal/>
    </border>
    <border>
      <left/>
      <right/>
      <top/>
      <bottom style="thin">
        <color indexed="64"/>
      </bottom>
      <diagonal/>
    </border>
    <border>
      <left/>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bottom/>
      <diagonal/>
    </border>
    <border>
      <left style="thin">
        <color indexed="64"/>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rgb="FFFFFFFF"/>
      </top>
      <bottom/>
      <diagonal/>
    </border>
    <border>
      <left style="thin">
        <color rgb="FFFFFFFF"/>
      </left>
      <right style="thin">
        <color indexed="64"/>
      </right>
      <top style="thin">
        <color rgb="FFFFFFFF"/>
      </top>
      <bottom/>
      <diagonal/>
    </border>
    <border>
      <left/>
      <right style="thin">
        <color indexed="64"/>
      </right>
      <top style="thin">
        <color rgb="FFFFFFFF"/>
      </top>
      <bottom style="thin">
        <color rgb="FFFFFFFF"/>
      </bottom>
      <diagonal/>
    </border>
    <border>
      <left/>
      <right style="double">
        <color indexed="64"/>
      </right>
      <top style="double">
        <color indexed="64"/>
      </top>
      <bottom style="double">
        <color indexed="64"/>
      </bottom>
      <diagonal/>
    </border>
    <border>
      <left style="thin">
        <color rgb="FFFFFFFF"/>
      </left>
      <right style="thin">
        <color indexed="64"/>
      </right>
      <top/>
      <bottom/>
      <diagonal/>
    </border>
    <border>
      <left style="thin">
        <color indexed="64"/>
      </left>
      <right/>
      <top style="thin">
        <color rgb="FFFFFFFF"/>
      </top>
      <bottom style="thin">
        <color rgb="FFFFFFFF"/>
      </bottom>
      <diagonal/>
    </border>
    <border>
      <left style="thin">
        <color theme="0"/>
      </left>
      <right style="thin">
        <color indexed="64"/>
      </right>
      <top style="thin">
        <color theme="0"/>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theme="0"/>
      </right>
      <top style="thin">
        <color theme="0"/>
      </top>
      <bottom style="thin">
        <color theme="0"/>
      </bottom>
      <diagonal/>
    </border>
    <border>
      <left/>
      <right style="thin">
        <color indexed="64"/>
      </right>
      <top style="thin">
        <color theme="0"/>
      </top>
      <bottom style="thin">
        <color theme="0"/>
      </bottom>
      <diagonal/>
    </border>
    <border>
      <left style="thin">
        <color indexed="64"/>
      </left>
      <right/>
      <top style="thin">
        <color theme="0"/>
      </top>
      <bottom style="thin">
        <color theme="0"/>
      </bottom>
      <diagonal/>
    </border>
    <border>
      <left style="thin">
        <color theme="0"/>
      </left>
      <right/>
      <top style="thin">
        <color theme="0"/>
      </top>
      <bottom style="thin">
        <color theme="0"/>
      </bottom>
      <diagonal/>
    </border>
    <border>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style="thin">
        <color theme="0"/>
      </bottom>
      <diagonal/>
    </border>
    <border>
      <left style="thin">
        <color rgb="FFFFFFFF"/>
      </left>
      <right/>
      <top style="thin">
        <color rgb="FFFFFFFF"/>
      </top>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9" fontId="13" fillId="0" borderId="0" applyFont="0" applyFill="0" applyBorder="0" applyAlignment="0" applyProtection="0"/>
    <xf numFmtId="0" fontId="25" fillId="0" borderId="0" applyNumberFormat="0" applyFill="0" applyBorder="0" applyAlignment="0" applyProtection="0"/>
    <xf numFmtId="165" fontId="13" fillId="0" borderId="0" applyFont="0" applyFill="0" applyBorder="0" applyAlignment="0" applyProtection="0"/>
  </cellStyleXfs>
  <cellXfs count="700">
    <xf numFmtId="0" fontId="0" fillId="0" borderId="0" xfId="0"/>
    <xf numFmtId="0" fontId="4" fillId="3" borderId="0" xfId="0" applyFont="1" applyFill="1" applyAlignment="1">
      <alignment horizontal="center" vertical="center" wrapText="1"/>
    </xf>
    <xf numFmtId="0" fontId="4" fillId="3" borderId="1" xfId="0" applyFont="1" applyFill="1" applyBorder="1" applyAlignment="1">
      <alignment horizontal="center" vertical="center"/>
    </xf>
    <xf numFmtId="0" fontId="4" fillId="6" borderId="0" xfId="0" applyFont="1" applyFill="1" applyAlignment="1">
      <alignment vertical="center" wrapText="1"/>
    </xf>
    <xf numFmtId="0" fontId="4" fillId="6" borderId="0" xfId="0" applyFont="1" applyFill="1" applyAlignment="1">
      <alignment vertical="center"/>
    </xf>
    <xf numFmtId="3" fontId="7" fillId="2" borderId="0" xfId="0" applyNumberFormat="1" applyFont="1" applyFill="1" applyAlignment="1">
      <alignment horizontal="center" vertical="center" wrapText="1"/>
    </xf>
    <xf numFmtId="0" fontId="7" fillId="0" borderId="0" xfId="0" applyFont="1" applyAlignment="1">
      <alignment vertical="center" wrapText="1"/>
    </xf>
    <xf numFmtId="0" fontId="7" fillId="0" borderId="0" xfId="0" applyFont="1" applyAlignment="1">
      <alignment vertical="center"/>
    </xf>
    <xf numFmtId="0" fontId="7" fillId="0" borderId="0" xfId="0" applyFont="1" applyAlignment="1">
      <alignment horizontal="center" vertical="center" wrapText="1"/>
    </xf>
    <xf numFmtId="3" fontId="8" fillId="0" borderId="0" xfId="0" applyNumberFormat="1" applyFont="1" applyAlignment="1">
      <alignment horizontal="center" vertical="center" wrapText="1"/>
    </xf>
    <xf numFmtId="0" fontId="9" fillId="7" borderId="0" xfId="0" applyFont="1" applyFill="1" applyAlignment="1">
      <alignment vertical="center" wrapText="1"/>
    </xf>
    <xf numFmtId="0" fontId="9" fillId="7" borderId="0" xfId="0" applyFont="1" applyFill="1" applyAlignment="1">
      <alignment vertical="center"/>
    </xf>
    <xf numFmtId="0" fontId="9" fillId="7" borderId="0" xfId="0" applyFont="1" applyFill="1" applyAlignment="1">
      <alignment horizontal="center" vertical="center" wrapText="1"/>
    </xf>
    <xf numFmtId="3" fontId="9" fillId="7" borderId="0" xfId="0" applyNumberFormat="1" applyFont="1" applyFill="1" applyAlignment="1">
      <alignment horizontal="center" vertical="center" wrapText="1"/>
    </xf>
    <xf numFmtId="3" fontId="9" fillId="0" borderId="0" xfId="0" applyNumberFormat="1" applyFont="1" applyAlignment="1">
      <alignment vertical="center" wrapText="1"/>
    </xf>
    <xf numFmtId="3" fontId="10" fillId="0" borderId="0" xfId="0" applyNumberFormat="1" applyFont="1" applyAlignment="1">
      <alignment vertical="center" wrapText="1"/>
    </xf>
    <xf numFmtId="0" fontId="4" fillId="8" borderId="0" xfId="0" applyFont="1" applyFill="1" applyAlignment="1">
      <alignment horizontal="left" vertical="center" wrapText="1"/>
    </xf>
    <xf numFmtId="0" fontId="11" fillId="8" borderId="0" xfId="0" applyFont="1" applyFill="1" applyAlignment="1">
      <alignment horizontal="center"/>
    </xf>
    <xf numFmtId="0" fontId="7" fillId="0" borderId="0" xfId="0" applyFont="1" applyAlignment="1">
      <alignment horizontal="left" vertical="center" wrapText="1"/>
    </xf>
    <xf numFmtId="0" fontId="7" fillId="2" borderId="0" xfId="0" applyFont="1" applyFill="1" applyAlignment="1">
      <alignment horizontal="left" vertical="center"/>
    </xf>
    <xf numFmtId="0" fontId="7" fillId="2" borderId="0" xfId="0" applyFont="1" applyFill="1" applyAlignment="1">
      <alignment horizontal="left" vertical="center" wrapText="1"/>
    </xf>
    <xf numFmtId="3" fontId="7" fillId="2" borderId="0" xfId="0" applyNumberFormat="1" applyFont="1" applyFill="1" applyAlignment="1">
      <alignment horizontal="left" vertical="center" wrapText="1"/>
    </xf>
    <xf numFmtId="0" fontId="9" fillId="9" borderId="0" xfId="0" applyFont="1" applyFill="1" applyAlignment="1">
      <alignment horizontal="left" vertical="center" wrapText="1"/>
    </xf>
    <xf numFmtId="0" fontId="9" fillId="9" borderId="0" xfId="0" applyFont="1" applyFill="1" applyAlignment="1">
      <alignment horizontal="left" vertical="center"/>
    </xf>
    <xf numFmtId="0" fontId="10" fillId="9" borderId="0" xfId="0" applyFont="1" applyFill="1" applyAlignment="1">
      <alignment horizontal="left" vertical="center" wrapText="1"/>
    </xf>
    <xf numFmtId="3" fontId="10" fillId="9" borderId="0" xfId="0" applyNumberFormat="1" applyFont="1" applyFill="1" applyAlignment="1">
      <alignment horizontal="left" vertical="center" wrapText="1"/>
    </xf>
    <xf numFmtId="0" fontId="8" fillId="0" borderId="0" xfId="0" applyFont="1" applyAlignment="1">
      <alignment horizontal="left" vertical="center" wrapText="1"/>
    </xf>
    <xf numFmtId="0" fontId="8" fillId="9" borderId="0" xfId="0" applyFont="1" applyFill="1" applyAlignment="1">
      <alignment horizontal="left" vertical="center" wrapText="1"/>
    </xf>
    <xf numFmtId="0" fontId="7" fillId="9" borderId="0" xfId="0" applyFont="1" applyFill="1" applyAlignment="1">
      <alignment horizontal="left" vertical="center" wrapText="1"/>
    </xf>
    <xf numFmtId="3" fontId="7" fillId="9" borderId="0" xfId="0" applyNumberFormat="1" applyFont="1" applyFill="1" applyAlignment="1">
      <alignment horizontal="left" vertical="center" wrapText="1"/>
    </xf>
    <xf numFmtId="1" fontId="7" fillId="9" borderId="0" xfId="0" applyNumberFormat="1" applyFont="1" applyFill="1" applyAlignment="1">
      <alignment horizontal="left" vertical="center" wrapText="1"/>
    </xf>
    <xf numFmtId="0" fontId="4" fillId="10" borderId="0" xfId="0" applyFont="1" applyFill="1" applyAlignment="1">
      <alignment horizontal="left" vertical="center" wrapText="1"/>
    </xf>
    <xf numFmtId="0" fontId="6" fillId="10" borderId="0" xfId="0" applyFont="1" applyFill="1" applyAlignment="1">
      <alignment horizontal="center"/>
    </xf>
    <xf numFmtId="10" fontId="11" fillId="2" borderId="0" xfId="0" applyNumberFormat="1" applyFont="1" applyFill="1" applyAlignment="1">
      <alignment horizontal="center" vertical="center" wrapText="1"/>
    </xf>
    <xf numFmtId="0" fontId="8" fillId="2" borderId="0" xfId="0" applyFont="1" applyFill="1" applyAlignment="1">
      <alignment vertical="center" wrapText="1"/>
    </xf>
    <xf numFmtId="9" fontId="7" fillId="2" borderId="0" xfId="0" applyNumberFormat="1" applyFont="1" applyFill="1" applyAlignment="1">
      <alignment horizontal="left" vertical="center" wrapText="1"/>
    </xf>
    <xf numFmtId="0" fontId="9" fillId="11" borderId="0" xfId="0" applyFont="1" applyFill="1" applyAlignment="1">
      <alignment horizontal="left" vertical="center" wrapText="1"/>
    </xf>
    <xf numFmtId="0" fontId="9" fillId="11" borderId="0" xfId="0" applyFont="1" applyFill="1" applyAlignment="1">
      <alignment horizontal="left" vertical="center"/>
    </xf>
    <xf numFmtId="0" fontId="10" fillId="11" borderId="0" xfId="0" applyFont="1" applyFill="1" applyAlignment="1">
      <alignment horizontal="left" vertical="center" wrapText="1"/>
    </xf>
    <xf numFmtId="3" fontId="10" fillId="11" borderId="0" xfId="0" applyNumberFormat="1" applyFont="1" applyFill="1" applyAlignment="1">
      <alignment horizontal="left" vertical="center" wrapText="1"/>
    </xf>
    <xf numFmtId="0" fontId="8" fillId="2" borderId="0" xfId="0" applyFont="1" applyFill="1" applyAlignment="1">
      <alignment horizontal="left" vertical="center" wrapText="1"/>
    </xf>
    <xf numFmtId="0" fontId="8" fillId="11" borderId="0" xfId="0" applyFont="1" applyFill="1" applyAlignment="1">
      <alignment vertical="center" wrapText="1"/>
    </xf>
    <xf numFmtId="9" fontId="7" fillId="11" borderId="0" xfId="0" applyNumberFormat="1" applyFont="1" applyFill="1" applyAlignment="1">
      <alignment horizontal="left" vertical="center" wrapText="1"/>
    </xf>
    <xf numFmtId="0" fontId="7" fillId="11" borderId="0" xfId="0" applyFont="1" applyFill="1" applyAlignment="1">
      <alignment horizontal="left" vertical="center" wrapText="1"/>
    </xf>
    <xf numFmtId="0" fontId="4" fillId="12" borderId="0" xfId="0" applyFont="1" applyFill="1" applyAlignment="1">
      <alignment horizontal="left" vertical="center" wrapText="1"/>
    </xf>
    <xf numFmtId="0" fontId="11" fillId="12" borderId="0" xfId="0" applyFont="1" applyFill="1" applyAlignment="1">
      <alignment horizontal="center"/>
    </xf>
    <xf numFmtId="167" fontId="7" fillId="2" borderId="0" xfId="0" applyNumberFormat="1" applyFont="1" applyFill="1" applyAlignment="1">
      <alignment horizontal="left" vertical="center" wrapText="1"/>
    </xf>
    <xf numFmtId="0" fontId="10" fillId="13" borderId="0" xfId="0" applyFont="1" applyFill="1" applyAlignment="1">
      <alignment horizontal="left" vertical="center" wrapText="1"/>
    </xf>
    <xf numFmtId="0" fontId="9" fillId="13" borderId="0" xfId="0" applyFont="1" applyFill="1" applyAlignment="1">
      <alignment horizontal="left" vertical="center"/>
    </xf>
    <xf numFmtId="3" fontId="10" fillId="13" borderId="0" xfId="0" applyNumberFormat="1" applyFont="1" applyFill="1" applyAlignment="1">
      <alignment horizontal="left" vertical="center" wrapText="1"/>
    </xf>
    <xf numFmtId="3" fontId="7" fillId="13" borderId="0" xfId="0" applyNumberFormat="1" applyFont="1" applyFill="1" applyAlignment="1">
      <alignment horizontal="left" vertical="center" wrapText="1"/>
    </xf>
    <xf numFmtId="0" fontId="4" fillId="14" borderId="0" xfId="0" applyFont="1" applyFill="1" applyAlignment="1">
      <alignment horizontal="left" vertical="center" wrapText="1"/>
    </xf>
    <xf numFmtId="0" fontId="11" fillId="14" borderId="0" xfId="0" applyFont="1" applyFill="1" applyAlignment="1">
      <alignment horizontal="center"/>
    </xf>
    <xf numFmtId="1" fontId="7" fillId="2" borderId="0" xfId="0" applyNumberFormat="1" applyFont="1" applyFill="1" applyAlignment="1">
      <alignment horizontal="left" vertical="center" wrapText="1"/>
    </xf>
    <xf numFmtId="0" fontId="7" fillId="15" borderId="0" xfId="0" applyFont="1" applyFill="1" applyAlignment="1">
      <alignment horizontal="left" vertical="center" wrapText="1"/>
    </xf>
    <xf numFmtId="0" fontId="9" fillId="15" borderId="0" xfId="0" applyFont="1" applyFill="1" applyAlignment="1">
      <alignment horizontal="left" vertical="center"/>
    </xf>
    <xf numFmtId="10" fontId="7" fillId="15" borderId="0" xfId="0" applyNumberFormat="1" applyFont="1" applyFill="1" applyAlignment="1">
      <alignment horizontal="left" vertical="center" wrapText="1"/>
    </xf>
    <xf numFmtId="3" fontId="7" fillId="15" borderId="0" xfId="0" applyNumberFormat="1" applyFont="1" applyFill="1" applyAlignment="1">
      <alignment horizontal="left" vertical="center" wrapText="1"/>
    </xf>
    <xf numFmtId="10" fontId="7" fillId="2" borderId="0" xfId="0" applyNumberFormat="1" applyFont="1" applyFill="1" applyAlignment="1">
      <alignment horizontal="left" vertical="center" wrapText="1"/>
    </xf>
    <xf numFmtId="0" fontId="8" fillId="15" borderId="0" xfId="0" applyFont="1" applyFill="1" applyAlignment="1">
      <alignment horizontal="left" vertical="center" wrapText="1"/>
    </xf>
    <xf numFmtId="167" fontId="7" fillId="15" borderId="0" xfId="0" applyNumberFormat="1" applyFont="1" applyFill="1" applyAlignment="1">
      <alignment horizontal="left" vertical="center" wrapText="1"/>
    </xf>
    <xf numFmtId="0" fontId="4" fillId="16" borderId="0" xfId="0" applyFont="1" applyFill="1" applyAlignment="1">
      <alignment horizontal="left" vertical="center" wrapText="1"/>
    </xf>
    <xf numFmtId="0" fontId="11" fillId="16" borderId="0" xfId="0" applyFont="1" applyFill="1" applyAlignment="1">
      <alignment horizontal="center"/>
    </xf>
    <xf numFmtId="0" fontId="9" fillId="17" borderId="0" xfId="0" applyFont="1" applyFill="1" applyAlignment="1">
      <alignment horizontal="left" vertical="center" wrapText="1"/>
    </xf>
    <xf numFmtId="0" fontId="9" fillId="17" borderId="0" xfId="0" applyFont="1" applyFill="1" applyAlignment="1">
      <alignment horizontal="left" vertical="center"/>
    </xf>
    <xf numFmtId="10" fontId="10" fillId="17" borderId="0" xfId="0" applyNumberFormat="1" applyFont="1" applyFill="1" applyAlignment="1">
      <alignment horizontal="left" vertical="center" wrapText="1"/>
    </xf>
    <xf numFmtId="4" fontId="7" fillId="2" borderId="0" xfId="0" applyNumberFormat="1" applyFont="1" applyFill="1" applyAlignment="1">
      <alignment horizontal="left" vertical="center" wrapText="1"/>
    </xf>
    <xf numFmtId="0" fontId="7" fillId="17" borderId="0" xfId="0" applyFont="1" applyFill="1" applyAlignment="1">
      <alignment horizontal="left" vertical="center" wrapText="1"/>
    </xf>
    <xf numFmtId="2" fontId="7" fillId="17" borderId="0" xfId="0" applyNumberFormat="1" applyFont="1" applyFill="1" applyAlignment="1">
      <alignment horizontal="left" vertical="center" wrapText="1"/>
    </xf>
    <xf numFmtId="0" fontId="4" fillId="18" borderId="0" xfId="0" applyFont="1" applyFill="1" applyAlignment="1">
      <alignment horizontal="left" vertical="center" wrapText="1"/>
    </xf>
    <xf numFmtId="0" fontId="6" fillId="18" borderId="0" xfId="0" applyFont="1" applyFill="1" applyAlignment="1">
      <alignment horizontal="center"/>
    </xf>
    <xf numFmtId="9" fontId="8" fillId="2" borderId="0" xfId="0" applyNumberFormat="1" applyFont="1" applyFill="1" applyAlignment="1">
      <alignment horizontal="center" vertical="center" wrapText="1"/>
    </xf>
    <xf numFmtId="0" fontId="8" fillId="0" borderId="4" xfId="0" applyFont="1" applyBorder="1" applyAlignment="1">
      <alignment wrapText="1"/>
    </xf>
    <xf numFmtId="0" fontId="9" fillId="19" borderId="0" xfId="0" applyFont="1" applyFill="1" applyAlignment="1">
      <alignment horizontal="left" vertical="center" wrapText="1"/>
    </xf>
    <xf numFmtId="0" fontId="9" fillId="19" borderId="0" xfId="0" applyFont="1" applyFill="1" applyAlignment="1">
      <alignment horizontal="left" vertical="center"/>
    </xf>
    <xf numFmtId="0" fontId="8" fillId="19" borderId="4" xfId="0" applyFont="1" applyFill="1" applyBorder="1" applyAlignment="1">
      <alignment horizontal="center" vertical="center" wrapText="1"/>
    </xf>
    <xf numFmtId="0" fontId="8" fillId="0" borderId="4" xfId="0" applyFont="1" applyBorder="1" applyAlignment="1">
      <alignment horizontal="center" vertical="center" wrapText="1"/>
    </xf>
    <xf numFmtId="0" fontId="8" fillId="19" borderId="0" xfId="0" applyFont="1" applyFill="1" applyAlignment="1">
      <alignment vertical="center" wrapText="1"/>
    </xf>
    <xf numFmtId="0" fontId="8" fillId="19" borderId="0" xfId="0" applyFont="1" applyFill="1" applyAlignment="1">
      <alignment horizontal="center" vertical="center" wrapText="1"/>
    </xf>
    <xf numFmtId="0" fontId="4" fillId="20" borderId="0" xfId="0" applyFont="1" applyFill="1" applyAlignment="1">
      <alignment horizontal="left" vertical="center" wrapText="1"/>
    </xf>
    <xf numFmtId="0" fontId="6" fillId="20" borderId="0" xfId="0" applyFont="1" applyFill="1" applyAlignment="1">
      <alignment horizontal="center"/>
    </xf>
    <xf numFmtId="0" fontId="9" fillId="21" borderId="0" xfId="0" applyFont="1" applyFill="1" applyAlignment="1">
      <alignment horizontal="left" vertical="center" wrapText="1"/>
    </xf>
    <xf numFmtId="0" fontId="9" fillId="21" borderId="0" xfId="0" applyFont="1" applyFill="1" applyAlignment="1">
      <alignment horizontal="left" vertical="center"/>
    </xf>
    <xf numFmtId="9" fontId="7" fillId="21" borderId="0" xfId="0" applyNumberFormat="1" applyFont="1" applyFill="1" applyAlignment="1">
      <alignment horizontal="left" vertical="center" wrapText="1"/>
    </xf>
    <xf numFmtId="0" fontId="7" fillId="21" borderId="0" xfId="0" applyFont="1" applyFill="1" applyAlignment="1">
      <alignment horizontal="left" vertical="center" wrapText="1"/>
    </xf>
    <xf numFmtId="0" fontId="8" fillId="21" borderId="0" xfId="0" applyFont="1" applyFill="1" applyAlignment="1">
      <alignment vertical="center" wrapText="1"/>
    </xf>
    <xf numFmtId="0" fontId="4" fillId="22" borderId="0" xfId="0" applyFont="1" applyFill="1" applyAlignment="1">
      <alignment horizontal="left" vertical="center" wrapText="1"/>
    </xf>
    <xf numFmtId="0" fontId="6" fillId="22" borderId="0" xfId="0" applyFont="1" applyFill="1" applyAlignment="1">
      <alignment horizontal="center"/>
    </xf>
    <xf numFmtId="0" fontId="9" fillId="23" borderId="0" xfId="0" applyFont="1" applyFill="1" applyAlignment="1">
      <alignment horizontal="left" vertical="center" wrapText="1"/>
    </xf>
    <xf numFmtId="0" fontId="9" fillId="23" borderId="0" xfId="0" applyFont="1" applyFill="1" applyAlignment="1">
      <alignment horizontal="left" vertical="center"/>
    </xf>
    <xf numFmtId="9" fontId="8" fillId="23" borderId="0" xfId="0" applyNumberFormat="1" applyFont="1" applyFill="1" applyAlignment="1">
      <alignment horizontal="center" vertical="center" wrapText="1"/>
    </xf>
    <xf numFmtId="0" fontId="8" fillId="23" borderId="0" xfId="0" applyFont="1" applyFill="1" applyAlignment="1">
      <alignment vertical="center" wrapText="1"/>
    </xf>
    <xf numFmtId="0" fontId="1" fillId="24" borderId="0" xfId="0" applyFont="1" applyFill="1" applyAlignment="1">
      <alignment horizontal="left" vertical="center" wrapText="1"/>
    </xf>
    <xf numFmtId="0" fontId="6" fillId="24" borderId="0" xfId="0" applyFont="1" applyFill="1" applyAlignment="1">
      <alignment horizontal="center"/>
    </xf>
    <xf numFmtId="0" fontId="8" fillId="0" borderId="0" xfId="0" applyFont="1" applyAlignment="1">
      <alignment horizontal="center" vertical="center" wrapText="1"/>
    </xf>
    <xf numFmtId="0" fontId="9" fillId="25" borderId="0" xfId="0" applyFont="1" applyFill="1" applyAlignment="1">
      <alignment horizontal="left" vertical="center" wrapText="1"/>
    </xf>
    <xf numFmtId="0" fontId="9" fillId="25" borderId="0" xfId="0" applyFont="1" applyFill="1" applyAlignment="1">
      <alignment horizontal="left" vertical="center"/>
    </xf>
    <xf numFmtId="0" fontId="8" fillId="25" borderId="0" xfId="0" applyFont="1" applyFill="1" applyAlignment="1">
      <alignment horizontal="center" vertical="center" wrapText="1"/>
    </xf>
    <xf numFmtId="0" fontId="8" fillId="25" borderId="0" xfId="0" applyFont="1" applyFill="1" applyAlignment="1">
      <alignment vertical="center" wrapText="1"/>
    </xf>
    <xf numFmtId="0" fontId="4" fillId="3" borderId="5" xfId="0" applyFont="1" applyFill="1" applyBorder="1" applyAlignment="1">
      <alignment horizontal="center" vertical="center" wrapText="1"/>
    </xf>
    <xf numFmtId="166" fontId="6" fillId="4" borderId="0" xfId="0" applyNumberFormat="1" applyFont="1" applyFill="1" applyAlignment="1">
      <alignment vertical="center" wrapText="1"/>
    </xf>
    <xf numFmtId="166" fontId="6" fillId="5" borderId="3" xfId="0" applyNumberFormat="1" applyFont="1" applyFill="1" applyBorder="1" applyAlignment="1">
      <alignment horizontal="center"/>
    </xf>
    <xf numFmtId="9" fontId="8" fillId="0" borderId="0" xfId="0" applyNumberFormat="1" applyFont="1" applyAlignment="1">
      <alignment horizontal="center" vertical="center" wrapText="1"/>
    </xf>
    <xf numFmtId="0" fontId="8" fillId="0" borderId="9" xfId="0" applyFont="1" applyBorder="1" applyAlignment="1">
      <alignment horizontal="center" vertical="center" wrapText="1"/>
    </xf>
    <xf numFmtId="0" fontId="9" fillId="26" borderId="0" xfId="0" applyFont="1" applyFill="1" applyAlignment="1">
      <alignment vertical="center" wrapText="1"/>
    </xf>
    <xf numFmtId="9" fontId="9" fillId="26" borderId="0" xfId="0" applyNumberFormat="1" applyFont="1" applyFill="1" applyAlignment="1">
      <alignment horizontal="center" vertical="center" wrapText="1"/>
    </xf>
    <xf numFmtId="3" fontId="9" fillId="26" borderId="0" xfId="0" applyNumberFormat="1" applyFont="1" applyFill="1" applyAlignment="1">
      <alignment horizontal="center" vertical="center" wrapText="1"/>
    </xf>
    <xf numFmtId="0" fontId="9" fillId="26" borderId="9" xfId="0" applyFont="1" applyFill="1" applyBorder="1" applyAlignment="1">
      <alignment horizontal="center" vertical="center" wrapText="1"/>
    </xf>
    <xf numFmtId="3" fontId="8" fillId="0" borderId="9" xfId="0" applyNumberFormat="1" applyFont="1" applyBorder="1" applyAlignment="1">
      <alignment horizontal="center" vertical="center" wrapText="1"/>
    </xf>
    <xf numFmtId="0" fontId="8" fillId="2" borderId="0" xfId="0" applyFont="1" applyFill="1" applyAlignment="1">
      <alignment horizontal="center" vertical="center" wrapText="1"/>
    </xf>
    <xf numFmtId="0" fontId="9" fillId="27" borderId="0" xfId="0" applyFont="1" applyFill="1" applyAlignment="1">
      <alignment horizontal="left" vertical="center" wrapText="1"/>
    </xf>
    <xf numFmtId="0" fontId="10" fillId="27" borderId="0" xfId="0" applyFont="1" applyFill="1" applyAlignment="1">
      <alignment horizontal="left" vertical="center" wrapText="1"/>
    </xf>
    <xf numFmtId="3" fontId="10" fillId="27" borderId="0" xfId="0" applyNumberFormat="1" applyFont="1" applyFill="1" applyAlignment="1">
      <alignment horizontal="left" vertical="center" wrapText="1"/>
    </xf>
    <xf numFmtId="3" fontId="9" fillId="27" borderId="0" xfId="0" applyNumberFormat="1" applyFont="1" applyFill="1" applyAlignment="1">
      <alignment horizontal="center" vertical="center" wrapText="1"/>
    </xf>
    <xf numFmtId="3" fontId="8" fillId="2" borderId="0" xfId="0" applyNumberFormat="1" applyFont="1" applyFill="1" applyAlignment="1">
      <alignment horizontal="center" vertical="center" wrapText="1"/>
    </xf>
    <xf numFmtId="10" fontId="8" fillId="2" borderId="0" xfId="0" applyNumberFormat="1" applyFont="1" applyFill="1" applyAlignment="1">
      <alignment horizontal="center" vertical="center" wrapText="1"/>
    </xf>
    <xf numFmtId="0" fontId="6" fillId="8" borderId="0" xfId="0" applyFont="1" applyFill="1" applyAlignment="1">
      <alignment horizontal="center"/>
    </xf>
    <xf numFmtId="0" fontId="4" fillId="3" borderId="12" xfId="0" applyFont="1" applyFill="1" applyBorder="1" applyAlignment="1">
      <alignment horizontal="center" vertical="center" wrapText="1"/>
    </xf>
    <xf numFmtId="0" fontId="4" fillId="3" borderId="10" xfId="0" applyFont="1" applyFill="1" applyBorder="1" applyAlignment="1">
      <alignment horizontal="center" vertical="center" wrapText="1"/>
    </xf>
    <xf numFmtId="0" fontId="4" fillId="3" borderId="11" xfId="0" applyFont="1" applyFill="1" applyBorder="1" applyAlignment="1">
      <alignment horizontal="center" vertical="center" wrapText="1"/>
    </xf>
    <xf numFmtId="0" fontId="3" fillId="0" borderId="0" xfId="0" applyFont="1" applyAlignment="1">
      <alignment horizontal="left" wrapText="1"/>
    </xf>
    <xf numFmtId="3" fontId="3" fillId="0" borderId="0" xfId="0" applyNumberFormat="1" applyFont="1" applyAlignment="1">
      <alignment horizontal="left" wrapText="1"/>
    </xf>
    <xf numFmtId="0" fontId="3" fillId="0" borderId="0" xfId="0" applyFont="1" applyAlignment="1">
      <alignment wrapText="1"/>
    </xf>
    <xf numFmtId="0" fontId="5" fillId="16" borderId="0" xfId="0" applyFont="1" applyFill="1" applyAlignment="1">
      <alignment horizontal="center" vertical="center" wrapText="1"/>
    </xf>
    <xf numFmtId="0" fontId="5" fillId="14" borderId="0" xfId="0" applyFont="1" applyFill="1" applyAlignment="1">
      <alignment horizontal="center" vertical="center" wrapText="1"/>
    </xf>
    <xf numFmtId="0" fontId="5" fillId="28" borderId="0" xfId="0" applyFont="1" applyFill="1" applyAlignment="1">
      <alignment horizontal="center" vertical="center" wrapText="1"/>
    </xf>
    <xf numFmtId="0" fontId="5" fillId="22" borderId="0" xfId="0" applyFont="1" applyFill="1" applyAlignment="1">
      <alignment horizontal="center" vertical="center" wrapText="1"/>
    </xf>
    <xf numFmtId="0" fontId="5" fillId="18" borderId="0" xfId="0" applyFont="1" applyFill="1" applyAlignment="1">
      <alignment horizontal="center" vertical="center" wrapText="1"/>
    </xf>
    <xf numFmtId="0" fontId="12" fillId="20" borderId="0" xfId="0" applyFont="1" applyFill="1" applyAlignment="1">
      <alignment horizontal="center" vertical="center" wrapText="1"/>
    </xf>
    <xf numFmtId="0" fontId="5" fillId="20" borderId="0" xfId="0" applyFont="1" applyFill="1" applyAlignment="1">
      <alignment horizontal="center" vertical="center" wrapText="1"/>
    </xf>
    <xf numFmtId="0" fontId="2" fillId="0" borderId="1" xfId="0" applyFont="1" applyBorder="1"/>
    <xf numFmtId="0" fontId="2" fillId="0" borderId="2" xfId="0" applyFont="1" applyBorder="1"/>
    <xf numFmtId="14" fontId="14" fillId="29" borderId="0" xfId="0" applyNumberFormat="1" applyFont="1" applyFill="1"/>
    <xf numFmtId="0" fontId="16" fillId="0" borderId="0" xfId="0" applyFont="1"/>
    <xf numFmtId="3" fontId="7" fillId="30" borderId="0" xfId="0" applyNumberFormat="1" applyFont="1" applyFill="1" applyAlignment="1">
      <alignment horizontal="center" vertical="center" wrapText="1"/>
    </xf>
    <xf numFmtId="0" fontId="7" fillId="30" borderId="0" xfId="0" applyFont="1" applyFill="1" applyAlignment="1">
      <alignment horizontal="center" vertical="center" wrapText="1"/>
    </xf>
    <xf numFmtId="10" fontId="17" fillId="2" borderId="0" xfId="1" applyNumberFormat="1" applyFont="1" applyFill="1" applyAlignment="1">
      <alignment horizontal="left" vertical="center" wrapText="1"/>
    </xf>
    <xf numFmtId="9" fontId="7" fillId="2" borderId="0" xfId="1" applyFont="1" applyFill="1" applyAlignment="1">
      <alignment horizontal="center" vertical="center" wrapText="1"/>
    </xf>
    <xf numFmtId="10" fontId="8" fillId="2" borderId="0" xfId="1" applyNumberFormat="1" applyFont="1" applyFill="1" applyAlignment="1">
      <alignment horizontal="center" vertical="center" wrapText="1"/>
    </xf>
    <xf numFmtId="10" fontId="0" fillId="0" borderId="0" xfId="1" applyNumberFormat="1" applyFont="1" applyAlignment="1">
      <alignment horizontal="center" vertical="center"/>
    </xf>
    <xf numFmtId="9" fontId="0" fillId="0" borderId="0" xfId="1" applyFont="1" applyAlignment="1">
      <alignment horizontal="center" vertical="center"/>
    </xf>
    <xf numFmtId="168" fontId="19" fillId="31" borderId="0" xfId="0" applyNumberFormat="1" applyFont="1" applyFill="1" applyAlignment="1">
      <alignment horizontal="center" vertical="center" wrapText="1"/>
    </xf>
    <xf numFmtId="0" fontId="19" fillId="31" borderId="0" xfId="0" applyFont="1" applyFill="1" applyAlignment="1">
      <alignment horizontal="left" vertical="top" wrapText="1"/>
    </xf>
    <xf numFmtId="0" fontId="19" fillId="31" borderId="0" xfId="0" applyFont="1" applyFill="1" applyAlignment="1">
      <alignment wrapText="1"/>
    </xf>
    <xf numFmtId="0" fontId="20" fillId="3" borderId="10" xfId="0" applyFont="1" applyFill="1" applyBorder="1" applyAlignment="1">
      <alignment horizontal="center" vertical="center" wrapText="1"/>
    </xf>
    <xf numFmtId="0" fontId="21" fillId="0" borderId="0" xfId="0" applyFont="1" applyAlignment="1">
      <alignment wrapText="1"/>
    </xf>
    <xf numFmtId="0" fontId="0" fillId="0" borderId="0" xfId="0" applyAlignment="1">
      <alignment horizontal="center" vertical="center"/>
    </xf>
    <xf numFmtId="10" fontId="0" fillId="31" borderId="0" xfId="1" applyNumberFormat="1" applyFont="1" applyFill="1" applyAlignment="1">
      <alignment horizontal="center" vertical="center"/>
    </xf>
    <xf numFmtId="0" fontId="0" fillId="33" borderId="0" xfId="0" applyFill="1" applyAlignment="1">
      <alignment horizontal="center" vertical="center"/>
    </xf>
    <xf numFmtId="10" fontId="0" fillId="0" borderId="0" xfId="1" applyNumberFormat="1" applyFont="1" applyFill="1" applyAlignment="1">
      <alignment horizontal="center" vertical="center"/>
    </xf>
    <xf numFmtId="3" fontId="0" fillId="0" borderId="0" xfId="0" applyNumberFormat="1"/>
    <xf numFmtId="0" fontId="0" fillId="0" borderId="0" xfId="0" applyAlignment="1">
      <alignment vertical="center"/>
    </xf>
    <xf numFmtId="0" fontId="3" fillId="31" borderId="0" xfId="0" applyFont="1" applyFill="1" applyAlignment="1">
      <alignment horizontal="center" vertical="center" wrapText="1"/>
    </xf>
    <xf numFmtId="0" fontId="0" fillId="31" borderId="0" xfId="0" applyFill="1" applyAlignment="1">
      <alignment horizontal="center" vertical="center"/>
    </xf>
    <xf numFmtId="2" fontId="0" fillId="0" borderId="0" xfId="0" applyNumberFormat="1" applyAlignment="1">
      <alignment horizontal="center" vertical="center"/>
    </xf>
    <xf numFmtId="1" fontId="0" fillId="0" borderId="0" xfId="1" applyNumberFormat="1" applyFont="1" applyAlignment="1">
      <alignment horizontal="center" vertical="center"/>
    </xf>
    <xf numFmtId="1" fontId="0" fillId="33" borderId="0" xfId="0" applyNumberFormat="1" applyFill="1" applyAlignment="1">
      <alignment horizontal="center" vertical="center"/>
    </xf>
    <xf numFmtId="1" fontId="0" fillId="0" borderId="0" xfId="1" applyNumberFormat="1" applyFont="1" applyFill="1" applyAlignment="1">
      <alignment horizontal="center" vertical="center"/>
    </xf>
    <xf numFmtId="0" fontId="3" fillId="0" borderId="0" xfId="0" applyFont="1" applyAlignment="1">
      <alignment horizontal="center" vertical="center" wrapText="1"/>
    </xf>
    <xf numFmtId="0" fontId="4" fillId="3" borderId="1" xfId="0" applyFont="1" applyFill="1" applyBorder="1" applyAlignment="1">
      <alignment horizontal="center" vertical="center" wrapText="1"/>
    </xf>
    <xf numFmtId="0" fontId="8" fillId="2" borderId="15" xfId="0" applyFont="1" applyFill="1" applyBorder="1" applyAlignment="1">
      <alignment horizontal="left" vertical="center" wrapText="1"/>
    </xf>
    <xf numFmtId="0" fontId="7" fillId="2" borderId="15" xfId="0" applyFont="1" applyFill="1" applyBorder="1" applyAlignment="1">
      <alignment horizontal="left" vertical="center" wrapText="1"/>
    </xf>
    <xf numFmtId="0" fontId="9" fillId="27" borderId="15" xfId="0" applyFont="1" applyFill="1" applyBorder="1" applyAlignment="1">
      <alignment horizontal="left" vertical="center" wrapText="1"/>
    </xf>
    <xf numFmtId="0" fontId="8" fillId="2" borderId="15" xfId="0" applyFont="1" applyFill="1" applyBorder="1" applyAlignment="1">
      <alignment vertical="center" wrapText="1"/>
    </xf>
    <xf numFmtId="3" fontId="7" fillId="2" borderId="15" xfId="0" applyNumberFormat="1" applyFont="1" applyFill="1" applyBorder="1" applyAlignment="1">
      <alignment horizontal="center" vertical="center" wrapText="1"/>
    </xf>
    <xf numFmtId="0" fontId="7" fillId="2" borderId="15" xfId="0" applyFont="1" applyFill="1" applyBorder="1" applyAlignment="1">
      <alignment horizontal="center" vertical="center" wrapText="1"/>
    </xf>
    <xf numFmtId="0" fontId="7" fillId="0" borderId="15" xfId="0" applyFont="1" applyBorder="1" applyAlignment="1">
      <alignment horizontal="left" vertical="center" wrapText="1"/>
    </xf>
    <xf numFmtId="14" fontId="0" fillId="0" borderId="0" xfId="0" applyNumberFormat="1"/>
    <xf numFmtId="3" fontId="3" fillId="0" borderId="0" xfId="0" applyNumberFormat="1" applyFont="1" applyAlignment="1">
      <alignment horizontal="center" vertical="center" wrapText="1"/>
    </xf>
    <xf numFmtId="3" fontId="3" fillId="31" borderId="0" xfId="0" applyNumberFormat="1" applyFont="1" applyFill="1" applyAlignment="1">
      <alignment horizontal="center" vertical="center" wrapText="1"/>
    </xf>
    <xf numFmtId="10" fontId="18" fillId="0" borderId="15" xfId="1" applyNumberFormat="1" applyFont="1" applyFill="1" applyBorder="1" applyAlignment="1">
      <alignment horizontal="center" vertical="center" wrapText="1"/>
    </xf>
    <xf numFmtId="10" fontId="18" fillId="2" borderId="15" xfId="1" applyNumberFormat="1" applyFont="1" applyFill="1" applyBorder="1" applyAlignment="1">
      <alignment horizontal="center" vertical="center" wrapText="1"/>
    </xf>
    <xf numFmtId="10" fontId="17" fillId="0" borderId="15" xfId="1" applyNumberFormat="1" applyFont="1" applyFill="1" applyBorder="1" applyAlignment="1">
      <alignment horizontal="center" vertical="center" wrapText="1"/>
    </xf>
    <xf numFmtId="10" fontId="18" fillId="2" borderId="15" xfId="0" applyNumberFormat="1" applyFont="1" applyFill="1" applyBorder="1" applyAlignment="1">
      <alignment horizontal="center" vertical="center" wrapText="1"/>
    </xf>
    <xf numFmtId="10" fontId="17" fillId="2" borderId="15" xfId="1" applyNumberFormat="1" applyFont="1" applyFill="1" applyBorder="1" applyAlignment="1">
      <alignment horizontal="center" vertical="center" wrapText="1"/>
    </xf>
    <xf numFmtId="3" fontId="7" fillId="2" borderId="15" xfId="0" applyNumberFormat="1" applyFont="1" applyFill="1" applyBorder="1" applyAlignment="1">
      <alignment horizontal="center" wrapText="1"/>
    </xf>
    <xf numFmtId="0" fontId="7" fillId="2" borderId="15" xfId="0" applyFont="1" applyFill="1" applyBorder="1" applyAlignment="1">
      <alignment horizontal="center" wrapText="1"/>
    </xf>
    <xf numFmtId="9" fontId="17" fillId="2" borderId="15" xfId="1" applyFont="1" applyFill="1" applyBorder="1" applyAlignment="1">
      <alignment horizontal="center" vertical="center" wrapText="1"/>
    </xf>
    <xf numFmtId="9" fontId="18" fillId="2" borderId="15" xfId="1" applyFont="1" applyFill="1" applyBorder="1" applyAlignment="1">
      <alignment horizontal="center" vertical="center" wrapText="1"/>
    </xf>
    <xf numFmtId="0" fontId="0" fillId="0" borderId="0" xfId="0" applyAlignment="1">
      <alignment horizontal="left" vertical="top" wrapText="1"/>
    </xf>
    <xf numFmtId="10" fontId="0" fillId="31" borderId="0" xfId="1" applyNumberFormat="1" applyFont="1" applyFill="1" applyAlignment="1">
      <alignment horizontal="left" vertical="top" wrapText="1"/>
    </xf>
    <xf numFmtId="0" fontId="0" fillId="31" borderId="0" xfId="0" applyFill="1" applyAlignment="1">
      <alignment horizontal="left" vertical="top" wrapText="1"/>
    </xf>
    <xf numFmtId="14" fontId="0" fillId="0" borderId="0" xfId="0" applyNumberFormat="1" applyAlignment="1">
      <alignment vertical="center"/>
    </xf>
    <xf numFmtId="0" fontId="0" fillId="0" borderId="0" xfId="0" applyAlignment="1">
      <alignment wrapText="1"/>
    </xf>
    <xf numFmtId="0" fontId="14" fillId="0" borderId="0" xfId="0" applyFont="1" applyAlignment="1">
      <alignment horizontal="center" vertical="center"/>
    </xf>
    <xf numFmtId="0" fontId="0" fillId="0" borderId="15" xfId="0" applyBorder="1" applyAlignment="1">
      <alignment horizontal="center" vertical="center"/>
    </xf>
    <xf numFmtId="10" fontId="17" fillId="2" borderId="15" xfId="0" applyNumberFormat="1" applyFont="1" applyFill="1" applyBorder="1" applyAlignment="1">
      <alignment horizontal="center" vertical="center" wrapText="1"/>
    </xf>
    <xf numFmtId="0" fontId="0" fillId="0" borderId="15" xfId="0" applyBorder="1"/>
    <xf numFmtId="0" fontId="21" fillId="0" borderId="0" xfId="0" applyFont="1" applyAlignment="1">
      <alignment horizontal="left" vertical="center" wrapText="1"/>
    </xf>
    <xf numFmtId="10" fontId="21" fillId="2" borderId="15" xfId="1" applyNumberFormat="1" applyFont="1" applyFill="1" applyBorder="1" applyAlignment="1">
      <alignment horizontal="left" vertical="center" wrapText="1"/>
    </xf>
    <xf numFmtId="0" fontId="8" fillId="43" borderId="15" xfId="0" applyFont="1" applyFill="1" applyBorder="1" applyAlignment="1">
      <alignment horizontal="left" vertical="center" wrapText="1"/>
    </xf>
    <xf numFmtId="10" fontId="17" fillId="2" borderId="0" xfId="1" applyNumberFormat="1" applyFont="1" applyFill="1" applyAlignment="1">
      <alignment horizontal="center" vertical="center" wrapText="1"/>
    </xf>
    <xf numFmtId="10" fontId="18" fillId="2" borderId="0" xfId="1" applyNumberFormat="1" applyFont="1" applyFill="1" applyAlignment="1">
      <alignment horizontal="center" vertical="center" wrapText="1"/>
    </xf>
    <xf numFmtId="0" fontId="8" fillId="43" borderId="0" xfId="0" applyFont="1" applyFill="1" applyAlignment="1">
      <alignment horizontal="left" vertical="center" wrapText="1"/>
    </xf>
    <xf numFmtId="0" fontId="29" fillId="2" borderId="15" xfId="0" applyFont="1" applyFill="1" applyBorder="1" applyAlignment="1">
      <alignment vertical="center" wrapText="1"/>
    </xf>
    <xf numFmtId="0" fontId="14" fillId="42" borderId="15" xfId="0" applyFont="1" applyFill="1" applyBorder="1" applyAlignment="1">
      <alignment horizontal="center" vertical="center"/>
    </xf>
    <xf numFmtId="0" fontId="7" fillId="0" borderId="13" xfId="0" applyFont="1" applyBorder="1" applyAlignment="1">
      <alignment horizontal="left" vertical="center" wrapText="1"/>
    </xf>
    <xf numFmtId="0" fontId="8" fillId="2" borderId="13" xfId="0" applyFont="1" applyFill="1" applyBorder="1" applyAlignment="1">
      <alignment horizontal="left" vertical="center" wrapText="1"/>
    </xf>
    <xf numFmtId="10" fontId="18" fillId="15" borderId="13" xfId="1" applyNumberFormat="1" applyFont="1" applyFill="1" applyBorder="1" applyAlignment="1">
      <alignment horizontal="left" vertical="center" wrapText="1"/>
    </xf>
    <xf numFmtId="0" fontId="8" fillId="2" borderId="16" xfId="0" applyFont="1" applyFill="1" applyBorder="1" applyAlignment="1">
      <alignment horizontal="left" vertical="center" wrapText="1"/>
    </xf>
    <xf numFmtId="0" fontId="8" fillId="2" borderId="18" xfId="0" applyFont="1" applyFill="1" applyBorder="1" applyAlignment="1">
      <alignment horizontal="left" vertical="center" wrapText="1"/>
    </xf>
    <xf numFmtId="10" fontId="17" fillId="2" borderId="19" xfId="1" applyNumberFormat="1" applyFont="1" applyFill="1" applyBorder="1" applyAlignment="1">
      <alignment horizontal="center" vertical="center" wrapText="1"/>
    </xf>
    <xf numFmtId="10" fontId="18" fillId="2" borderId="19" xfId="1" applyNumberFormat="1" applyFont="1" applyFill="1" applyBorder="1" applyAlignment="1">
      <alignment horizontal="center" vertical="center" wrapText="1"/>
    </xf>
    <xf numFmtId="0" fontId="21" fillId="0" borderId="0" xfId="0" applyFont="1" applyAlignment="1">
      <alignment horizontal="center" vertical="center" wrapText="1"/>
    </xf>
    <xf numFmtId="0" fontId="14" fillId="0" borderId="0" xfId="0" applyFont="1"/>
    <xf numFmtId="9" fontId="0" fillId="0" borderId="0" xfId="1" applyFont="1"/>
    <xf numFmtId="10" fontId="0" fillId="0" borderId="0" xfId="1" applyNumberFormat="1" applyFont="1"/>
    <xf numFmtId="10" fontId="8" fillId="44" borderId="0" xfId="0" applyNumberFormat="1" applyFont="1" applyFill="1" applyAlignment="1">
      <alignment horizontal="center" vertical="center" wrapText="1"/>
    </xf>
    <xf numFmtId="0" fontId="8" fillId="44" borderId="0" xfId="0" applyFont="1" applyFill="1" applyAlignment="1">
      <alignment horizontal="center" vertical="center" wrapText="1"/>
    </xf>
    <xf numFmtId="0" fontId="30" fillId="2" borderId="0" xfId="0" applyFont="1" applyFill="1" applyAlignment="1">
      <alignment horizontal="left" vertical="center" wrapText="1"/>
    </xf>
    <xf numFmtId="0" fontId="14" fillId="34" borderId="0" xfId="0" applyFont="1" applyFill="1"/>
    <xf numFmtId="0" fontId="0" fillId="32" borderId="0" xfId="0" applyFill="1" applyAlignment="1">
      <alignment horizontal="center" vertical="center"/>
    </xf>
    <xf numFmtId="2" fontId="0" fillId="32" borderId="0" xfId="0" applyNumberFormat="1" applyFill="1" applyAlignment="1">
      <alignment horizontal="center" vertical="center"/>
    </xf>
    <xf numFmtId="0" fontId="0" fillId="32" borderId="0" xfId="0" applyFill="1"/>
    <xf numFmtId="0" fontId="9" fillId="27" borderId="24" xfId="0" applyFont="1" applyFill="1" applyBorder="1" applyAlignment="1">
      <alignment horizontal="left" vertical="center" wrapText="1"/>
    </xf>
    <xf numFmtId="0" fontId="9" fillId="27" borderId="14" xfId="0" applyFont="1" applyFill="1" applyBorder="1" applyAlignment="1">
      <alignment horizontal="left" vertical="center" wrapText="1"/>
    </xf>
    <xf numFmtId="0" fontId="9" fillId="27" borderId="25" xfId="0" applyFont="1" applyFill="1" applyBorder="1" applyAlignment="1">
      <alignment horizontal="left" vertical="center" wrapText="1"/>
    </xf>
    <xf numFmtId="0" fontId="14" fillId="42" borderId="15" xfId="0" applyFont="1" applyFill="1" applyBorder="1" applyAlignment="1">
      <alignment horizontal="center" vertical="center" wrapText="1"/>
    </xf>
    <xf numFmtId="0" fontId="14" fillId="0" borderId="15" xfId="0" applyFont="1" applyBorder="1" applyAlignment="1">
      <alignment horizontal="center" vertical="center" wrapText="1"/>
    </xf>
    <xf numFmtId="9" fontId="7" fillId="43" borderId="0" xfId="1" applyFont="1" applyFill="1" applyAlignment="1">
      <alignment horizontal="center" vertical="center" wrapText="1"/>
    </xf>
    <xf numFmtId="0" fontId="13" fillId="0" borderId="0" xfId="0" applyFont="1" applyAlignment="1">
      <alignment vertical="center"/>
    </xf>
    <xf numFmtId="170" fontId="0" fillId="0" borderId="0" xfId="0" applyNumberFormat="1" applyAlignment="1">
      <alignment wrapText="1"/>
    </xf>
    <xf numFmtId="10" fontId="0" fillId="0" borderId="0" xfId="0" applyNumberFormat="1" applyAlignment="1">
      <alignment wrapText="1"/>
    </xf>
    <xf numFmtId="10" fontId="0" fillId="0" borderId="0" xfId="1" applyNumberFormat="1" applyFont="1" applyAlignment="1">
      <alignment wrapText="1"/>
    </xf>
    <xf numFmtId="10" fontId="0" fillId="0" borderId="0" xfId="0" applyNumberFormat="1" applyAlignment="1">
      <alignment horizontal="center" vertical="center"/>
    </xf>
    <xf numFmtId="1" fontId="0" fillId="0" borderId="0" xfId="0" applyNumberFormat="1" applyAlignment="1">
      <alignment horizontal="center" vertical="center"/>
    </xf>
    <xf numFmtId="0" fontId="13" fillId="42" borderId="15" xfId="0" applyFont="1" applyFill="1" applyBorder="1" applyAlignment="1">
      <alignment vertical="center" wrapText="1"/>
    </xf>
    <xf numFmtId="0" fontId="0" fillId="48" borderId="0" xfId="0" applyFill="1"/>
    <xf numFmtId="0" fontId="28" fillId="36" borderId="0" xfId="0" applyFont="1" applyFill="1" applyAlignment="1">
      <alignment horizontal="center" vertical="center" wrapText="1"/>
    </xf>
    <xf numFmtId="3" fontId="33" fillId="49" borderId="0" xfId="0" applyNumberFormat="1" applyFont="1" applyFill="1" applyAlignment="1">
      <alignment horizontal="center" vertical="center" wrapText="1"/>
    </xf>
    <xf numFmtId="10" fontId="33" fillId="49" borderId="0" xfId="1" applyNumberFormat="1" applyFont="1" applyFill="1" applyAlignment="1">
      <alignment horizontal="center" vertical="center" wrapText="1"/>
    </xf>
    <xf numFmtId="0" fontId="33" fillId="49" borderId="0" xfId="0" applyFont="1" applyFill="1" applyAlignment="1">
      <alignment horizontal="center" vertical="center" wrapText="1"/>
    </xf>
    <xf numFmtId="1" fontId="33" fillId="49" borderId="0" xfId="0" applyNumberFormat="1" applyFont="1" applyFill="1" applyAlignment="1">
      <alignment horizontal="center" vertical="center" wrapText="1"/>
    </xf>
    <xf numFmtId="10" fontId="7" fillId="2" borderId="0" xfId="0" applyNumberFormat="1" applyFont="1" applyFill="1" applyAlignment="1">
      <alignment horizontal="center" vertical="center" wrapText="1"/>
    </xf>
    <xf numFmtId="9" fontId="7" fillId="43" borderId="15" xfId="1" applyFont="1" applyFill="1" applyBorder="1" applyAlignment="1">
      <alignment horizontal="center" vertical="center" wrapText="1"/>
    </xf>
    <xf numFmtId="10" fontId="17" fillId="15" borderId="15" xfId="1" applyNumberFormat="1" applyFont="1" applyFill="1" applyBorder="1" applyAlignment="1">
      <alignment horizontal="center" vertical="center" wrapText="1"/>
    </xf>
    <xf numFmtId="10" fontId="18" fillId="15" borderId="15" xfId="1" applyNumberFormat="1" applyFont="1" applyFill="1" applyBorder="1" applyAlignment="1">
      <alignment horizontal="center" vertical="center" wrapText="1"/>
    </xf>
    <xf numFmtId="3" fontId="7" fillId="0" borderId="15" xfId="0" applyNumberFormat="1" applyFont="1" applyBorder="1" applyAlignment="1">
      <alignment horizontal="center" vertical="center" wrapText="1"/>
    </xf>
    <xf numFmtId="10" fontId="18" fillId="42" borderId="15" xfId="1" applyNumberFormat="1" applyFont="1" applyFill="1" applyBorder="1" applyAlignment="1">
      <alignment horizontal="center" vertical="center" wrapText="1"/>
    </xf>
    <xf numFmtId="3" fontId="27" fillId="50" borderId="0" xfId="0" applyNumberFormat="1" applyFont="1" applyFill="1" applyAlignment="1">
      <alignment horizontal="center" vertical="center" wrapText="1"/>
    </xf>
    <xf numFmtId="0" fontId="13" fillId="0" borderId="0" xfId="0" applyFont="1" applyAlignment="1">
      <alignment vertical="center" wrapText="1"/>
    </xf>
    <xf numFmtId="0" fontId="0" fillId="0" borderId="0" xfId="0" applyAlignment="1">
      <alignment vertical="center" wrapText="1"/>
    </xf>
    <xf numFmtId="166" fontId="6" fillId="5" borderId="29" xfId="0" applyNumberFormat="1" applyFont="1" applyFill="1" applyBorder="1" applyAlignment="1">
      <alignment horizontal="center"/>
    </xf>
    <xf numFmtId="0" fontId="0" fillId="38" borderId="22" xfId="0" applyFill="1" applyBorder="1" applyAlignment="1">
      <alignment horizontal="center"/>
    </xf>
    <xf numFmtId="0" fontId="0" fillId="0" borderId="19" xfId="0" applyBorder="1"/>
    <xf numFmtId="3" fontId="34" fillId="0" borderId="15" xfId="0" applyNumberFormat="1" applyFont="1" applyBorder="1" applyAlignment="1">
      <alignment vertical="center" wrapText="1"/>
    </xf>
    <xf numFmtId="165" fontId="13" fillId="0" borderId="15" xfId="3" applyFont="1" applyBorder="1" applyAlignment="1">
      <alignment horizontal="center" vertical="center"/>
    </xf>
    <xf numFmtId="0" fontId="13" fillId="0" borderId="15" xfId="0" applyFont="1" applyBorder="1" applyAlignment="1">
      <alignment horizontal="center" vertical="center"/>
    </xf>
    <xf numFmtId="0" fontId="14" fillId="40" borderId="15" xfId="0" applyFont="1" applyFill="1" applyBorder="1" applyAlignment="1">
      <alignment horizontal="center" vertical="center"/>
    </xf>
    <xf numFmtId="165" fontId="14" fillId="40" borderId="15" xfId="3" applyFont="1" applyFill="1" applyBorder="1" applyAlignment="1">
      <alignment horizontal="center" vertical="center"/>
    </xf>
    <xf numFmtId="4" fontId="0" fillId="0" borderId="0" xfId="0" applyNumberFormat="1"/>
    <xf numFmtId="3" fontId="3" fillId="49" borderId="0" xfId="0" applyNumberFormat="1" applyFont="1" applyFill="1" applyAlignment="1">
      <alignment horizontal="center" vertical="center" wrapText="1"/>
    </xf>
    <xf numFmtId="10" fontId="0" fillId="49" borderId="0" xfId="1" applyNumberFormat="1" applyFont="1" applyFill="1" applyAlignment="1">
      <alignment horizontal="center" vertical="center"/>
    </xf>
    <xf numFmtId="0" fontId="0" fillId="49" borderId="0" xfId="0" applyFill="1" applyAlignment="1">
      <alignment horizontal="left" vertical="top" wrapText="1"/>
    </xf>
    <xf numFmtId="9" fontId="35" fillId="50" borderId="15" xfId="1" applyFont="1" applyFill="1" applyBorder="1" applyAlignment="1">
      <alignment horizontal="center" vertical="center" wrapText="1"/>
    </xf>
    <xf numFmtId="9" fontId="36" fillId="50" borderId="15" xfId="1" applyFont="1" applyFill="1" applyBorder="1" applyAlignment="1">
      <alignment horizontal="center" vertical="center" wrapText="1"/>
    </xf>
    <xf numFmtId="10" fontId="27" fillId="50" borderId="0" xfId="1" applyNumberFormat="1" applyFont="1" applyFill="1" applyAlignment="1">
      <alignment horizontal="center" vertical="center" wrapText="1"/>
    </xf>
    <xf numFmtId="0" fontId="13" fillId="0" borderId="0" xfId="0" applyFont="1"/>
    <xf numFmtId="3" fontId="14" fillId="0" borderId="0" xfId="0" applyNumberFormat="1" applyFont="1" applyAlignment="1">
      <alignment horizontal="center" vertical="center"/>
    </xf>
    <xf numFmtId="3" fontId="14" fillId="0" borderId="15" xfId="0" applyNumberFormat="1" applyFont="1" applyBorder="1" applyAlignment="1">
      <alignment horizontal="center" vertical="center"/>
    </xf>
    <xf numFmtId="0" fontId="14" fillId="0" borderId="15" xfId="0" applyFont="1" applyBorder="1" applyAlignment="1">
      <alignment horizontal="center" vertical="center"/>
    </xf>
    <xf numFmtId="169" fontId="14" fillId="0" borderId="15" xfId="0" applyNumberFormat="1" applyFont="1" applyBorder="1" applyAlignment="1">
      <alignment horizontal="center" vertical="center"/>
    </xf>
    <xf numFmtId="4" fontId="14" fillId="0" borderId="0" xfId="0" applyNumberFormat="1" applyFont="1" applyAlignment="1">
      <alignment horizontal="center" vertical="center"/>
    </xf>
    <xf numFmtId="0" fontId="0" fillId="55" borderId="0" xfId="0" applyFill="1" applyAlignment="1">
      <alignment horizontal="center" vertical="center" wrapText="1"/>
    </xf>
    <xf numFmtId="4" fontId="0" fillId="0" borderId="0" xfId="0" applyNumberFormat="1" applyAlignment="1">
      <alignment vertical="center" wrapText="1"/>
    </xf>
    <xf numFmtId="1" fontId="0" fillId="0" borderId="0" xfId="0" applyNumberFormat="1" applyAlignment="1">
      <alignment vertical="center" wrapText="1"/>
    </xf>
    <xf numFmtId="3" fontId="0" fillId="0" borderId="0" xfId="0" applyNumberFormat="1" applyAlignment="1">
      <alignment vertical="center" wrapText="1"/>
    </xf>
    <xf numFmtId="0" fontId="27" fillId="40" borderId="0" xfId="0" applyFont="1" applyFill="1" applyAlignment="1">
      <alignment horizontal="center" vertical="center" wrapText="1"/>
    </xf>
    <xf numFmtId="10" fontId="27" fillId="40" borderId="0" xfId="1" applyNumberFormat="1" applyFont="1" applyFill="1" applyAlignment="1">
      <alignment horizontal="center" vertical="center" wrapText="1"/>
    </xf>
    <xf numFmtId="1" fontId="27" fillId="40" borderId="0" xfId="0" applyNumberFormat="1" applyFont="1" applyFill="1" applyAlignment="1">
      <alignment horizontal="center" vertical="center" wrapText="1"/>
    </xf>
    <xf numFmtId="0" fontId="27" fillId="40" borderId="0" xfId="0" applyFont="1" applyFill="1" applyAlignment="1">
      <alignment horizontal="left" vertical="center" wrapText="1"/>
    </xf>
    <xf numFmtId="3" fontId="27" fillId="40" borderId="0" xfId="0" applyNumberFormat="1" applyFont="1" applyFill="1" applyAlignment="1">
      <alignment horizontal="center" vertical="center" wrapText="1"/>
    </xf>
    <xf numFmtId="0" fontId="14" fillId="40" borderId="0" xfId="0" applyFont="1" applyFill="1" applyAlignment="1">
      <alignment horizontal="center" vertical="center"/>
    </xf>
    <xf numFmtId="168" fontId="27" fillId="40" borderId="0" xfId="0" applyNumberFormat="1" applyFont="1" applyFill="1" applyAlignment="1">
      <alignment horizontal="center" vertical="center" wrapText="1"/>
    </xf>
    <xf numFmtId="0" fontId="27" fillId="40" borderId="0" xfId="0" applyFont="1" applyFill="1" applyAlignment="1">
      <alignment wrapText="1"/>
    </xf>
    <xf numFmtId="168" fontId="27" fillId="40" borderId="0" xfId="0" applyNumberFormat="1" applyFont="1" applyFill="1" applyAlignment="1">
      <alignment vertical="center" wrapText="1"/>
    </xf>
    <xf numFmtId="0" fontId="0" fillId="29" borderId="0" xfId="0" applyFill="1" applyAlignment="1">
      <alignment horizontal="center" vertical="center"/>
    </xf>
    <xf numFmtId="0" fontId="13" fillId="35" borderId="0" xfId="0" applyFont="1" applyFill="1" applyAlignment="1">
      <alignment horizontal="center" vertical="center"/>
    </xf>
    <xf numFmtId="0" fontId="13" fillId="0" borderId="0" xfId="0" applyFont="1" applyAlignment="1">
      <alignment horizontal="center" vertical="center"/>
    </xf>
    <xf numFmtId="0" fontId="13" fillId="29" borderId="0" xfId="0" applyFont="1" applyFill="1" applyAlignment="1">
      <alignment horizontal="center" vertical="center"/>
    </xf>
    <xf numFmtId="0" fontId="13" fillId="0" borderId="0" xfId="0" applyFont="1" applyAlignment="1">
      <alignment horizontal="center" vertical="center" wrapText="1"/>
    </xf>
    <xf numFmtId="0" fontId="13" fillId="29" borderId="0" xfId="0" applyFont="1" applyFill="1" applyAlignment="1">
      <alignment horizontal="center" vertical="center" wrapText="1"/>
    </xf>
    <xf numFmtId="0" fontId="13" fillId="29" borderId="0" xfId="0" applyFont="1" applyFill="1" applyAlignment="1">
      <alignment vertical="center"/>
    </xf>
    <xf numFmtId="0" fontId="13" fillId="0" borderId="0" xfId="0" applyFont="1" applyAlignment="1">
      <alignment horizontal="left" vertical="top" wrapText="1"/>
    </xf>
    <xf numFmtId="0" fontId="13" fillId="31" borderId="0" xfId="0" applyFont="1" applyFill="1" applyAlignment="1">
      <alignment horizontal="left" vertical="top" wrapText="1"/>
    </xf>
    <xf numFmtId="0" fontId="13" fillId="49" borderId="0" xfId="0" applyFont="1" applyFill="1" applyAlignment="1">
      <alignment vertical="center"/>
    </xf>
    <xf numFmtId="9" fontId="13" fillId="0" borderId="0" xfId="1" applyFont="1" applyAlignment="1">
      <alignment horizontal="center" vertical="center"/>
    </xf>
    <xf numFmtId="0" fontId="0" fillId="37" borderId="0" xfId="0" applyFill="1" applyAlignment="1">
      <alignment horizontal="center" vertical="center"/>
    </xf>
    <xf numFmtId="0" fontId="28" fillId="37" borderId="0" xfId="0" applyFont="1" applyFill="1" applyAlignment="1">
      <alignment horizontal="center" vertical="center" wrapText="1"/>
    </xf>
    <xf numFmtId="165" fontId="0" fillId="0" borderId="0" xfId="3" applyFont="1"/>
    <xf numFmtId="0" fontId="13" fillId="0" borderId="26" xfId="0" applyFont="1" applyBorder="1"/>
    <xf numFmtId="165" fontId="0" fillId="0" borderId="13" xfId="3" applyFont="1" applyBorder="1"/>
    <xf numFmtId="0" fontId="13" fillId="0" borderId="27" xfId="0" applyFont="1" applyBorder="1"/>
    <xf numFmtId="0" fontId="0" fillId="0" borderId="27" xfId="0" applyBorder="1"/>
    <xf numFmtId="165" fontId="13" fillId="0" borderId="23" xfId="3" applyFont="1" applyBorder="1" applyAlignment="1">
      <alignment horizontal="left"/>
    </xf>
    <xf numFmtId="165" fontId="0" fillId="0" borderId="0" xfId="3" applyFont="1" applyBorder="1"/>
    <xf numFmtId="0" fontId="0" fillId="0" borderId="22" xfId="0" applyBorder="1"/>
    <xf numFmtId="0" fontId="0" fillId="0" borderId="23" xfId="0" applyBorder="1" applyAlignment="1">
      <alignment horizontal="left"/>
    </xf>
    <xf numFmtId="0" fontId="13" fillId="0" borderId="23" xfId="0" applyFont="1" applyBorder="1" applyAlignment="1">
      <alignment horizontal="left"/>
    </xf>
    <xf numFmtId="165" fontId="37" fillId="0" borderId="0" xfId="3" applyFont="1" applyBorder="1"/>
    <xf numFmtId="0" fontId="0" fillId="0" borderId="23" xfId="0" applyBorder="1"/>
    <xf numFmtId="165" fontId="38" fillId="0" borderId="13" xfId="0" applyNumberFormat="1" applyFont="1" applyBorder="1"/>
    <xf numFmtId="0" fontId="38" fillId="0" borderId="27" xfId="0" applyFont="1" applyBorder="1"/>
    <xf numFmtId="10" fontId="17" fillId="42" borderId="15" xfId="1" applyNumberFormat="1" applyFont="1" applyFill="1" applyBorder="1" applyAlignment="1">
      <alignment horizontal="center" vertical="center" wrapText="1"/>
    </xf>
    <xf numFmtId="10" fontId="7" fillId="2" borderId="0" xfId="1" applyNumberFormat="1" applyFont="1" applyFill="1" applyAlignment="1">
      <alignment horizontal="center" vertical="center" wrapText="1"/>
    </xf>
    <xf numFmtId="2" fontId="0" fillId="0" borderId="0" xfId="0" applyNumberFormat="1" applyAlignment="1">
      <alignment vertical="center" wrapText="1"/>
    </xf>
    <xf numFmtId="0" fontId="0" fillId="38" borderId="19" xfId="0" applyFill="1" applyBorder="1"/>
    <xf numFmtId="0" fontId="0" fillId="38" borderId="21" xfId="0" applyFill="1" applyBorder="1"/>
    <xf numFmtId="0" fontId="0" fillId="38" borderId="20" xfId="0" applyFill="1" applyBorder="1"/>
    <xf numFmtId="0" fontId="7" fillId="43" borderId="25" xfId="0" applyFont="1" applyFill="1" applyBorder="1" applyAlignment="1">
      <alignment horizontal="center" vertical="center" wrapText="1"/>
    </xf>
    <xf numFmtId="0" fontId="7" fillId="43" borderId="22"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0" fillId="46" borderId="0" xfId="0" applyFill="1" applyAlignment="1">
      <alignment horizontal="center" vertical="center"/>
    </xf>
    <xf numFmtId="166" fontId="6" fillId="5" borderId="10" xfId="0" applyNumberFormat="1" applyFont="1" applyFill="1" applyBorder="1" applyAlignment="1">
      <alignment horizontal="center"/>
    </xf>
    <xf numFmtId="166" fontId="6" fillId="5" borderId="32" xfId="0" applyNumberFormat="1" applyFont="1" applyFill="1" applyBorder="1" applyAlignment="1">
      <alignment horizontal="center"/>
    </xf>
    <xf numFmtId="0" fontId="39" fillId="59" borderId="0" xfId="0" applyFont="1" applyFill="1" applyAlignment="1">
      <alignment horizontal="center" vertical="center" wrapText="1"/>
    </xf>
    <xf numFmtId="0" fontId="27" fillId="46" borderId="0" xfId="0" applyFont="1" applyFill="1" applyAlignment="1">
      <alignment horizontal="center" vertical="center" wrapText="1"/>
    </xf>
    <xf numFmtId="10" fontId="27" fillId="46" borderId="0" xfId="1" applyNumberFormat="1" applyFont="1" applyFill="1" applyAlignment="1">
      <alignment horizontal="center" vertical="center" wrapText="1"/>
    </xf>
    <xf numFmtId="1" fontId="27" fillId="46" borderId="0" xfId="0" applyNumberFormat="1" applyFont="1" applyFill="1" applyAlignment="1">
      <alignment horizontal="center" vertical="center" wrapText="1"/>
    </xf>
    <xf numFmtId="3" fontId="27" fillId="50" borderId="15" xfId="1" applyNumberFormat="1" applyFont="1" applyFill="1" applyBorder="1" applyAlignment="1">
      <alignment horizontal="center" vertical="center" wrapText="1"/>
    </xf>
    <xf numFmtId="3" fontId="27" fillId="50" borderId="15" xfId="0" applyNumberFormat="1" applyFont="1" applyFill="1" applyBorder="1" applyAlignment="1">
      <alignment horizontal="center" vertical="center" wrapText="1"/>
    </xf>
    <xf numFmtId="165" fontId="27" fillId="50" borderId="19" xfId="3" applyFont="1" applyFill="1" applyBorder="1" applyAlignment="1">
      <alignment horizontal="center" vertical="center" wrapText="1"/>
    </xf>
    <xf numFmtId="14" fontId="0" fillId="54" borderId="0" xfId="0" applyNumberFormat="1" applyFill="1" applyAlignment="1">
      <alignment vertical="center"/>
    </xf>
    <xf numFmtId="0" fontId="0" fillId="0" borderId="0" xfId="0" applyAlignment="1">
      <alignment horizontal="center" vertical="center" wrapText="1"/>
    </xf>
    <xf numFmtId="0" fontId="0" fillId="40" borderId="0" xfId="0" applyFill="1" applyAlignment="1">
      <alignment horizontal="center" vertical="center"/>
    </xf>
    <xf numFmtId="0" fontId="4" fillId="8" borderId="13" xfId="0" applyFont="1" applyFill="1" applyBorder="1" applyAlignment="1">
      <alignment vertical="center" wrapText="1"/>
    </xf>
    <xf numFmtId="0" fontId="4" fillId="8" borderId="0" xfId="0" applyFont="1" applyFill="1" applyAlignment="1">
      <alignment vertical="center" wrapText="1"/>
    </xf>
    <xf numFmtId="0" fontId="13" fillId="0" borderId="15" xfId="0" applyFont="1" applyBorder="1"/>
    <xf numFmtId="165" fontId="13" fillId="0" borderId="15" xfId="3" applyFont="1" applyBorder="1"/>
    <xf numFmtId="3" fontId="0" fillId="0" borderId="15" xfId="0" applyNumberFormat="1" applyBorder="1"/>
    <xf numFmtId="10" fontId="0" fillId="0" borderId="15" xfId="1" applyNumberFormat="1" applyFont="1" applyBorder="1"/>
    <xf numFmtId="165" fontId="0" fillId="0" borderId="15" xfId="3" applyFont="1" applyBorder="1"/>
    <xf numFmtId="0" fontId="0" fillId="0" borderId="0" xfId="0" applyAlignment="1">
      <alignment horizontal="center"/>
    </xf>
    <xf numFmtId="0" fontId="0" fillId="32" borderId="0" xfId="0" applyFill="1" applyAlignment="1">
      <alignment horizontal="center"/>
    </xf>
    <xf numFmtId="9" fontId="27" fillId="40" borderId="0" xfId="1" applyFont="1" applyFill="1" applyAlignment="1">
      <alignment horizontal="center" vertical="center" wrapText="1"/>
    </xf>
    <xf numFmtId="169" fontId="14" fillId="0" borderId="0" xfId="0" applyNumberFormat="1" applyFont="1" applyAlignment="1">
      <alignment horizontal="center" vertical="center"/>
    </xf>
    <xf numFmtId="0" fontId="9" fillId="27" borderId="19" xfId="0" applyFont="1" applyFill="1" applyBorder="1" applyAlignment="1">
      <alignment horizontal="left" vertical="center" wrapText="1"/>
    </xf>
    <xf numFmtId="9" fontId="18" fillId="0" borderId="15" xfId="1" applyFont="1" applyFill="1" applyBorder="1" applyAlignment="1">
      <alignment horizontal="center" vertical="center" wrapText="1"/>
    </xf>
    <xf numFmtId="9" fontId="18" fillId="2" borderId="15" xfId="0" applyNumberFormat="1" applyFont="1" applyFill="1" applyBorder="1" applyAlignment="1">
      <alignment horizontal="center" vertical="center" wrapText="1"/>
    </xf>
    <xf numFmtId="9" fontId="17" fillId="43" borderId="15" xfId="1" applyFont="1" applyFill="1" applyBorder="1" applyAlignment="1">
      <alignment horizontal="center" vertical="center" wrapText="1"/>
    </xf>
    <xf numFmtId="9" fontId="35" fillId="50" borderId="31" xfId="1" applyFont="1" applyFill="1" applyBorder="1" applyAlignment="1">
      <alignment horizontal="center" vertical="center" wrapText="1"/>
    </xf>
    <xf numFmtId="0" fontId="3" fillId="0" borderId="0" xfId="0" applyFont="1" applyAlignment="1">
      <alignment horizontal="left" vertical="center" wrapText="1"/>
    </xf>
    <xf numFmtId="9" fontId="18" fillId="27" borderId="15" xfId="1" applyFont="1" applyFill="1" applyBorder="1" applyAlignment="1">
      <alignment horizontal="center" vertical="top" wrapText="1"/>
    </xf>
    <xf numFmtId="9" fontId="18" fillId="15" borderId="15" xfId="1" applyFont="1" applyFill="1" applyBorder="1" applyAlignment="1">
      <alignment horizontal="center" vertical="center" wrapText="1"/>
    </xf>
    <xf numFmtId="9" fontId="7" fillId="43" borderId="15" xfId="0" applyNumberFormat="1" applyFont="1" applyFill="1" applyBorder="1" applyAlignment="1">
      <alignment vertical="center" wrapText="1"/>
    </xf>
    <xf numFmtId="9" fontId="21" fillId="43" borderId="15" xfId="0" applyNumberFormat="1" applyFont="1" applyFill="1" applyBorder="1" applyAlignment="1">
      <alignment vertical="center" wrapText="1"/>
    </xf>
    <xf numFmtId="10" fontId="17" fillId="15" borderId="0" xfId="1" applyNumberFormat="1" applyFont="1" applyFill="1" applyBorder="1" applyAlignment="1">
      <alignment horizontal="center" vertical="center" wrapText="1"/>
    </xf>
    <xf numFmtId="9" fontId="18" fillId="15" borderId="0" xfId="1" applyFont="1" applyFill="1" applyBorder="1" applyAlignment="1">
      <alignment horizontal="center" vertical="center" wrapText="1"/>
    </xf>
    <xf numFmtId="10" fontId="18" fillId="15" borderId="0" xfId="1" applyNumberFormat="1" applyFont="1" applyFill="1" applyBorder="1" applyAlignment="1">
      <alignment horizontal="center" vertical="center" wrapText="1"/>
    </xf>
    <xf numFmtId="10" fontId="18" fillId="42" borderId="0" xfId="1" applyNumberFormat="1" applyFont="1" applyFill="1" applyBorder="1" applyAlignment="1">
      <alignment horizontal="center" vertical="center" wrapText="1"/>
    </xf>
    <xf numFmtId="10" fontId="17" fillId="42" borderId="0" xfId="1" applyNumberFormat="1" applyFont="1" applyFill="1" applyBorder="1" applyAlignment="1">
      <alignment horizontal="center" vertical="center" wrapText="1"/>
    </xf>
    <xf numFmtId="10" fontId="18" fillId="15" borderId="0" xfId="1" applyNumberFormat="1" applyFont="1" applyFill="1" applyBorder="1" applyAlignment="1">
      <alignment horizontal="left" vertical="center" wrapText="1"/>
    </xf>
    <xf numFmtId="3" fontId="34" fillId="0" borderId="0" xfId="0" applyNumberFormat="1" applyFont="1" applyAlignment="1">
      <alignment horizontal="center" vertical="center" wrapText="1"/>
    </xf>
    <xf numFmtId="165" fontId="13" fillId="0" borderId="16" xfId="3" applyFont="1" applyBorder="1"/>
    <xf numFmtId="0" fontId="14" fillId="36" borderId="15" xfId="0" applyFont="1" applyFill="1" applyBorder="1"/>
    <xf numFmtId="165" fontId="14" fillId="36" borderId="15" xfId="3" applyFont="1" applyFill="1" applyBorder="1"/>
    <xf numFmtId="10" fontId="14" fillId="36" borderId="15" xfId="1" applyNumberFormat="1" applyFont="1" applyFill="1" applyBorder="1"/>
    <xf numFmtId="0" fontId="0" fillId="35" borderId="0" xfId="0" applyFill="1" applyAlignment="1">
      <alignment horizontal="center" vertical="center" wrapText="1"/>
    </xf>
    <xf numFmtId="0" fontId="13" fillId="35" borderId="0" xfId="0" applyFont="1" applyFill="1" applyAlignment="1">
      <alignment horizontal="center" vertical="center" wrapText="1"/>
    </xf>
    <xf numFmtId="0" fontId="13" fillId="0" borderId="0" xfId="0" applyFont="1" applyAlignment="1">
      <alignment horizontal="left" vertical="center" wrapText="1"/>
    </xf>
    <xf numFmtId="10" fontId="7" fillId="2" borderId="15" xfId="1" applyNumberFormat="1" applyFont="1" applyFill="1" applyBorder="1" applyAlignment="1">
      <alignment horizontal="center" vertical="center" wrapText="1"/>
    </xf>
    <xf numFmtId="10" fontId="7" fillId="2" borderId="15" xfId="0" applyNumberFormat="1" applyFont="1" applyFill="1" applyBorder="1" applyAlignment="1">
      <alignment horizontal="center" vertical="center" wrapText="1"/>
    </xf>
    <xf numFmtId="0" fontId="40" fillId="0" borderId="24" xfId="0" applyFont="1" applyBorder="1"/>
    <xf numFmtId="0" fontId="40" fillId="0" borderId="14" xfId="0" applyFont="1" applyBorder="1"/>
    <xf numFmtId="0" fontId="40" fillId="0" borderId="25" xfId="0" applyFont="1" applyBorder="1"/>
    <xf numFmtId="0" fontId="41" fillId="0" borderId="23" xfId="0" applyFont="1" applyBorder="1"/>
    <xf numFmtId="0" fontId="41" fillId="0" borderId="0" xfId="0" applyFont="1"/>
    <xf numFmtId="164" fontId="41" fillId="0" borderId="0" xfId="0" applyNumberFormat="1" applyFont="1"/>
    <xf numFmtId="164" fontId="42" fillId="0" borderId="22" xfId="0" applyNumberFormat="1" applyFont="1" applyBorder="1"/>
    <xf numFmtId="0" fontId="43" fillId="0" borderId="23" xfId="0" applyFont="1" applyBorder="1"/>
    <xf numFmtId="0" fontId="43" fillId="0" borderId="0" xfId="0" applyFont="1"/>
    <xf numFmtId="164" fontId="43" fillId="0" borderId="0" xfId="0" applyNumberFormat="1" applyFont="1"/>
    <xf numFmtId="164" fontId="43" fillId="0" borderId="22" xfId="0" applyNumberFormat="1" applyFont="1" applyBorder="1"/>
    <xf numFmtId="164" fontId="40" fillId="0" borderId="17" xfId="0" applyNumberFormat="1" applyFont="1" applyBorder="1"/>
    <xf numFmtId="0" fontId="40" fillId="0" borderId="17" xfId="0" applyFont="1" applyBorder="1"/>
    <xf numFmtId="164" fontId="44" fillId="0" borderId="18" xfId="0" applyNumberFormat="1" applyFont="1" applyBorder="1"/>
    <xf numFmtId="165" fontId="13" fillId="0" borderId="22" xfId="3" applyFont="1" applyBorder="1"/>
    <xf numFmtId="165" fontId="0" fillId="0" borderId="22" xfId="3" applyFont="1" applyBorder="1"/>
    <xf numFmtId="0" fontId="13" fillId="0" borderId="23" xfId="0" applyFont="1" applyBorder="1"/>
    <xf numFmtId="0" fontId="0" fillId="37" borderId="26" xfId="0" applyFill="1" applyBorder="1"/>
    <xf numFmtId="165" fontId="0" fillId="37" borderId="27" xfId="3" applyFont="1" applyFill="1" applyBorder="1"/>
    <xf numFmtId="0" fontId="13" fillId="37" borderId="24" xfId="0" applyFont="1" applyFill="1" applyBorder="1" applyAlignment="1">
      <alignment horizontal="center" vertical="center"/>
    </xf>
    <xf numFmtId="0" fontId="13" fillId="37" borderId="25" xfId="0" applyFont="1" applyFill="1" applyBorder="1" applyAlignment="1">
      <alignment horizontal="center" vertical="center"/>
    </xf>
    <xf numFmtId="9" fontId="18" fillId="27" borderId="15" xfId="1" applyFont="1" applyFill="1" applyBorder="1" applyAlignment="1">
      <alignment horizontal="center" vertical="center" wrapText="1"/>
    </xf>
    <xf numFmtId="166" fontId="5" fillId="4" borderId="0" xfId="0" applyNumberFormat="1" applyFont="1" applyFill="1" applyAlignment="1">
      <alignment horizontal="center" vertical="center" wrapText="1"/>
    </xf>
    <xf numFmtId="3" fontId="3" fillId="32" borderId="0" xfId="0" applyNumberFormat="1" applyFont="1" applyFill="1" applyAlignment="1">
      <alignment horizontal="center" vertical="center" wrapText="1"/>
    </xf>
    <xf numFmtId="166" fontId="5" fillId="4" borderId="0" xfId="0" applyNumberFormat="1" applyFont="1" applyFill="1" applyAlignment="1">
      <alignment vertical="center" wrapText="1"/>
    </xf>
    <xf numFmtId="0" fontId="4" fillId="12" borderId="16" xfId="0" applyFont="1" applyFill="1" applyBorder="1" applyAlignment="1">
      <alignment vertical="center" wrapText="1"/>
    </xf>
    <xf numFmtId="0" fontId="46" fillId="27" borderId="15" xfId="0" applyFont="1" applyFill="1" applyBorder="1" applyAlignment="1">
      <alignment horizontal="left" vertical="center" wrapText="1"/>
    </xf>
    <xf numFmtId="0" fontId="46" fillId="27" borderId="19" xfId="0" applyFont="1" applyFill="1" applyBorder="1" applyAlignment="1">
      <alignment horizontal="left" vertical="center" wrapText="1"/>
    </xf>
    <xf numFmtId="0" fontId="47" fillId="45" borderId="0" xfId="0" applyFont="1" applyFill="1" applyAlignment="1">
      <alignment horizontal="center" vertical="center" wrapText="1"/>
    </xf>
    <xf numFmtId="0" fontId="48" fillId="59" borderId="0" xfId="0" applyFont="1" applyFill="1" applyAlignment="1">
      <alignment horizontal="center" vertical="center" wrapText="1"/>
    </xf>
    <xf numFmtId="0" fontId="45" fillId="2" borderId="15" xfId="0" applyFont="1" applyFill="1" applyBorder="1" applyAlignment="1">
      <alignment horizontal="center" vertical="center" wrapText="1"/>
    </xf>
    <xf numFmtId="3" fontId="45" fillId="2" borderId="15" xfId="0" applyNumberFormat="1" applyFont="1" applyFill="1" applyBorder="1" applyAlignment="1">
      <alignment horizontal="center" vertical="center" wrapText="1"/>
    </xf>
    <xf numFmtId="9" fontId="49" fillId="2" borderId="15" xfId="1" applyFont="1" applyFill="1" applyBorder="1" applyAlignment="1">
      <alignment horizontal="center" vertical="center" wrapText="1"/>
    </xf>
    <xf numFmtId="9" fontId="50" fillId="2" borderId="15" xfId="1" applyFont="1" applyFill="1" applyBorder="1" applyAlignment="1">
      <alignment horizontal="center" vertical="center" wrapText="1"/>
    </xf>
    <xf numFmtId="0" fontId="45" fillId="27" borderId="15" xfId="0" applyFont="1" applyFill="1" applyBorder="1" applyAlignment="1">
      <alignment horizontal="center" vertical="center" wrapText="1"/>
    </xf>
    <xf numFmtId="3" fontId="45" fillId="27" borderId="15" xfId="0" applyNumberFormat="1" applyFont="1" applyFill="1" applyBorder="1" applyAlignment="1">
      <alignment horizontal="center" vertical="center" wrapText="1"/>
    </xf>
    <xf numFmtId="0" fontId="46" fillId="27" borderId="24" xfId="0" applyFont="1" applyFill="1" applyBorder="1" applyAlignment="1">
      <alignment horizontal="left" vertical="center" wrapText="1"/>
    </xf>
    <xf numFmtId="0" fontId="46" fillId="27" borderId="14" xfId="0" applyFont="1" applyFill="1" applyBorder="1" applyAlignment="1">
      <alignment horizontal="left" vertical="center" wrapText="1"/>
    </xf>
    <xf numFmtId="0" fontId="46" fillId="27" borderId="25" xfId="0" applyFont="1" applyFill="1" applyBorder="1" applyAlignment="1">
      <alignment horizontal="left" vertical="center" wrapText="1"/>
    </xf>
    <xf numFmtId="165" fontId="45" fillId="27" borderId="15" xfId="3" applyFont="1" applyFill="1" applyBorder="1" applyAlignment="1">
      <alignment horizontal="center" vertical="center" wrapText="1"/>
    </xf>
    <xf numFmtId="0" fontId="45" fillId="27" borderId="19" xfId="0" applyFont="1" applyFill="1" applyBorder="1" applyAlignment="1">
      <alignment horizontal="center" vertical="center" wrapText="1"/>
    </xf>
    <xf numFmtId="169" fontId="45" fillId="27" borderId="15" xfId="0" applyNumberFormat="1" applyFont="1" applyFill="1" applyBorder="1" applyAlignment="1">
      <alignment horizontal="center" vertical="top" wrapText="1"/>
    </xf>
    <xf numFmtId="169" fontId="45" fillId="27" borderId="18" xfId="0" applyNumberFormat="1" applyFont="1" applyFill="1" applyBorder="1" applyAlignment="1">
      <alignment horizontal="center" vertical="top" wrapText="1"/>
    </xf>
    <xf numFmtId="169" fontId="45" fillId="27" borderId="15" xfId="0" applyNumberFormat="1" applyFont="1" applyFill="1" applyBorder="1" applyAlignment="1">
      <alignment horizontal="center" vertical="center" wrapText="1"/>
    </xf>
    <xf numFmtId="9" fontId="49" fillId="27" borderId="15" xfId="1" applyFont="1" applyFill="1" applyBorder="1" applyAlignment="1">
      <alignment horizontal="center" vertical="top" wrapText="1"/>
    </xf>
    <xf numFmtId="9" fontId="49" fillId="27" borderId="15" xfId="1" applyFont="1" applyFill="1" applyBorder="1" applyAlignment="1">
      <alignment horizontal="center" vertical="center" wrapText="1"/>
    </xf>
    <xf numFmtId="9" fontId="45" fillId="27" borderId="15" xfId="1" applyFont="1" applyFill="1" applyBorder="1" applyAlignment="1">
      <alignment horizontal="center" vertical="center" wrapText="1"/>
    </xf>
    <xf numFmtId="0" fontId="45" fillId="2" borderId="18" xfId="0" applyFont="1" applyFill="1" applyBorder="1" applyAlignment="1">
      <alignment horizontal="left" vertical="center" wrapText="1"/>
    </xf>
    <xf numFmtId="0" fontId="46" fillId="27" borderId="18" xfId="0" applyFont="1" applyFill="1" applyBorder="1" applyAlignment="1">
      <alignment horizontal="left" vertical="center" wrapText="1"/>
    </xf>
    <xf numFmtId="0" fontId="13" fillId="0" borderId="18" xfId="0" applyFont="1" applyBorder="1"/>
    <xf numFmtId="0" fontId="13" fillId="0" borderId="22" xfId="0" applyFont="1" applyBorder="1" applyAlignment="1">
      <alignment horizontal="center" vertical="center"/>
    </xf>
    <xf numFmtId="3" fontId="0" fillId="0" borderId="22" xfId="0" applyNumberFormat="1" applyBorder="1"/>
    <xf numFmtId="0" fontId="13" fillId="0" borderId="23" xfId="0" applyFont="1" applyBorder="1" applyAlignment="1">
      <alignment wrapText="1"/>
    </xf>
    <xf numFmtId="9" fontId="0" fillId="0" borderId="0" xfId="1" applyFont="1" applyBorder="1"/>
    <xf numFmtId="9" fontId="0" fillId="0" borderId="22" xfId="1" applyFont="1" applyBorder="1"/>
    <xf numFmtId="9" fontId="0" fillId="0" borderId="13" xfId="1" applyFont="1" applyBorder="1"/>
    <xf numFmtId="9" fontId="0" fillId="0" borderId="27" xfId="1" applyFont="1" applyBorder="1"/>
    <xf numFmtId="0" fontId="13" fillId="0" borderId="24" xfId="0" applyFont="1" applyBorder="1"/>
    <xf numFmtId="0" fontId="13" fillId="0" borderId="14" xfId="0" applyFont="1" applyBorder="1" applyAlignment="1">
      <alignment horizontal="center" vertical="center"/>
    </xf>
    <xf numFmtId="0" fontId="13" fillId="0" borderId="25" xfId="0" applyFont="1" applyBorder="1" applyAlignment="1">
      <alignment horizontal="center" vertical="center"/>
    </xf>
    <xf numFmtId="165" fontId="0" fillId="0" borderId="27" xfId="3" applyFont="1" applyBorder="1"/>
    <xf numFmtId="0" fontId="13" fillId="36" borderId="0" xfId="0" applyFont="1" applyFill="1" applyAlignment="1">
      <alignment vertical="center"/>
    </xf>
    <xf numFmtId="10" fontId="0" fillId="32" borderId="0" xfId="1" applyNumberFormat="1" applyFont="1" applyFill="1" applyAlignment="1">
      <alignment horizontal="center" vertical="center"/>
    </xf>
    <xf numFmtId="0" fontId="28" fillId="57" borderId="0" xfId="0" applyFont="1" applyFill="1" applyAlignment="1">
      <alignment horizontal="center" vertical="center"/>
    </xf>
    <xf numFmtId="9" fontId="18" fillId="43" borderId="15" xfId="1"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0" fillId="40" borderId="0" xfId="0" applyFill="1" applyAlignment="1">
      <alignment horizontal="center"/>
    </xf>
    <xf numFmtId="0" fontId="13" fillId="42" borderId="0" xfId="0" applyFont="1" applyFill="1" applyAlignment="1">
      <alignment vertical="center" wrapText="1"/>
    </xf>
    <xf numFmtId="166" fontId="6" fillId="4" borderId="28" xfId="0" applyNumberFormat="1" applyFont="1" applyFill="1" applyBorder="1" applyAlignment="1">
      <alignment horizontal="center"/>
    </xf>
    <xf numFmtId="9" fontId="7" fillId="2" borderId="15" xfId="1" applyFont="1" applyFill="1" applyBorder="1" applyAlignment="1">
      <alignment horizontal="center" vertical="center" wrapText="1"/>
    </xf>
    <xf numFmtId="1" fontId="0" fillId="32" borderId="0" xfId="0" applyNumberFormat="1" applyFill="1" applyAlignment="1">
      <alignment horizontal="center" vertical="center"/>
    </xf>
    <xf numFmtId="3" fontId="33" fillId="62" borderId="0" xfId="0" applyNumberFormat="1" applyFont="1" applyFill="1" applyAlignment="1">
      <alignment horizontal="center" vertical="center" wrapText="1"/>
    </xf>
    <xf numFmtId="10" fontId="33" fillId="62" borderId="0" xfId="1" applyNumberFormat="1" applyFont="1" applyFill="1" applyAlignment="1">
      <alignment horizontal="center" vertical="center" wrapText="1"/>
    </xf>
    <xf numFmtId="168" fontId="3" fillId="0" borderId="0" xfId="0" applyNumberFormat="1" applyFont="1" applyAlignment="1">
      <alignment vertical="center" wrapText="1"/>
    </xf>
    <xf numFmtId="3" fontId="3" fillId="62" borderId="0" xfId="0" applyNumberFormat="1" applyFont="1" applyFill="1" applyAlignment="1">
      <alignment horizontal="center" vertical="center" wrapText="1"/>
    </xf>
    <xf numFmtId="0" fontId="51" fillId="62" borderId="0" xfId="0" applyFont="1" applyFill="1" applyAlignment="1">
      <alignment horizontal="center" vertical="center"/>
    </xf>
    <xf numFmtId="0" fontId="13" fillId="0" borderId="0" xfId="0" applyFont="1" applyAlignment="1">
      <alignment wrapText="1"/>
    </xf>
    <xf numFmtId="0" fontId="0" fillId="40" borderId="0" xfId="0" applyFill="1"/>
    <xf numFmtId="9" fontId="0" fillId="40" borderId="0" xfId="1" applyFont="1" applyFill="1" applyAlignment="1">
      <alignment horizontal="center" vertical="center"/>
    </xf>
    <xf numFmtId="0" fontId="28" fillId="38" borderId="0" xfId="0" applyFont="1" applyFill="1" applyAlignment="1">
      <alignment horizontal="center" vertical="center" wrapText="1"/>
    </xf>
    <xf numFmtId="0" fontId="13" fillId="62" borderId="0" xfId="0" applyFont="1" applyFill="1" applyAlignment="1">
      <alignment vertical="center"/>
    </xf>
    <xf numFmtId="0" fontId="8" fillId="62" borderId="0" xfId="0" applyFont="1" applyFill="1" applyAlignment="1">
      <alignment wrapText="1"/>
    </xf>
    <xf numFmtId="9" fontId="7" fillId="2" borderId="15" xfId="0" applyNumberFormat="1" applyFont="1" applyFill="1" applyBorder="1" applyAlignment="1">
      <alignment horizontal="center" vertical="center" wrapText="1"/>
    </xf>
    <xf numFmtId="10" fontId="21" fillId="2" borderId="0" xfId="1" applyNumberFormat="1" applyFont="1" applyFill="1" applyBorder="1" applyAlignment="1">
      <alignment horizontal="left" vertical="center" wrapText="1"/>
    </xf>
    <xf numFmtId="166" fontId="6" fillId="4" borderId="0" xfId="0" applyNumberFormat="1" applyFont="1" applyFill="1" applyAlignment="1">
      <alignment horizontal="center"/>
    </xf>
    <xf numFmtId="166" fontId="6" fillId="5" borderId="43" xfId="0" applyNumberFormat="1" applyFont="1" applyFill="1" applyBorder="1" applyAlignment="1">
      <alignment horizontal="center"/>
    </xf>
    <xf numFmtId="166" fontId="6" fillId="5" borderId="42" xfId="0" applyNumberFormat="1" applyFont="1" applyFill="1" applyBorder="1" applyAlignment="1">
      <alignment horizontal="center"/>
    </xf>
    <xf numFmtId="0" fontId="0" fillId="0" borderId="26" xfId="0" applyBorder="1"/>
    <xf numFmtId="0" fontId="3" fillId="50" borderId="0" xfId="0" applyFont="1" applyFill="1" applyAlignment="1">
      <alignment horizontal="left" vertical="center" wrapText="1"/>
    </xf>
    <xf numFmtId="10" fontId="0" fillId="40" borderId="0" xfId="1" applyNumberFormat="1" applyFont="1" applyFill="1" applyAlignment="1">
      <alignment horizontal="center" vertical="center"/>
    </xf>
    <xf numFmtId="0" fontId="0" fillId="0" borderId="0" xfId="0" applyAlignment="1">
      <alignment horizontal="left" vertical="center"/>
    </xf>
    <xf numFmtId="0" fontId="13" fillId="63" borderId="0" xfId="0" applyFont="1" applyFill="1" applyAlignment="1">
      <alignment vertical="center"/>
    </xf>
    <xf numFmtId="0" fontId="28" fillId="31" borderId="0" xfId="0" applyFont="1" applyFill="1" applyAlignment="1">
      <alignment horizontal="center" vertical="center"/>
    </xf>
    <xf numFmtId="3" fontId="7" fillId="62" borderId="0" xfId="0" applyNumberFormat="1" applyFont="1" applyFill="1" applyAlignment="1">
      <alignment horizontal="center" vertical="center" wrapText="1"/>
    </xf>
    <xf numFmtId="9" fontId="7" fillId="62" borderId="0" xfId="1" applyFont="1" applyFill="1" applyAlignment="1">
      <alignment horizontal="center" vertical="center" wrapText="1"/>
    </xf>
    <xf numFmtId="0" fontId="0" fillId="36" borderId="0" xfId="0" applyFill="1" applyAlignment="1">
      <alignment horizontal="center" vertical="center"/>
    </xf>
    <xf numFmtId="0" fontId="14" fillId="40" borderId="0" xfId="0" applyFont="1" applyFill="1"/>
    <xf numFmtId="0" fontId="13" fillId="63" borderId="0" xfId="0" applyFont="1" applyFill="1" applyAlignment="1">
      <alignment horizontal="center" vertical="center"/>
    </xf>
    <xf numFmtId="165" fontId="0" fillId="0" borderId="15" xfId="3" applyFont="1" applyBorder="1" applyAlignment="1">
      <alignment horizontal="center" vertical="center"/>
    </xf>
    <xf numFmtId="165" fontId="0" fillId="0" borderId="16" xfId="3" applyFont="1" applyBorder="1" applyAlignment="1">
      <alignment horizontal="center" vertical="center"/>
    </xf>
    <xf numFmtId="3" fontId="0" fillId="0" borderId="15" xfId="0" applyNumberFormat="1" applyBorder="1" applyAlignment="1">
      <alignment horizontal="right" vertical="center"/>
    </xf>
    <xf numFmtId="0" fontId="0" fillId="0" borderId="15" xfId="0" applyBorder="1" applyAlignment="1">
      <alignment horizontal="right" vertical="center"/>
    </xf>
    <xf numFmtId="0" fontId="0" fillId="0" borderId="16" xfId="0" applyBorder="1" applyAlignment="1">
      <alignment horizontal="right" vertical="center"/>
    </xf>
    <xf numFmtId="165" fontId="13" fillId="0" borderId="15" xfId="3" applyFont="1" applyBorder="1" applyAlignment="1">
      <alignment horizontal="right" vertical="center"/>
    </xf>
    <xf numFmtId="10" fontId="17" fillId="0" borderId="15" xfId="1" applyNumberFormat="1" applyFont="1" applyBorder="1" applyAlignment="1">
      <alignment horizontal="center" vertical="center" wrapText="1"/>
    </xf>
    <xf numFmtId="9" fontId="52" fillId="2" borderId="15" xfId="1" applyFont="1" applyFill="1" applyBorder="1" applyAlignment="1">
      <alignment horizontal="center" vertical="center" wrapText="1"/>
    </xf>
    <xf numFmtId="0" fontId="4" fillId="45" borderId="0" xfId="0" applyFont="1" applyFill="1" applyAlignment="1">
      <alignment horizontal="center" vertical="center" wrapText="1"/>
    </xf>
    <xf numFmtId="0" fontId="3" fillId="40" borderId="0" xfId="0" applyFont="1" applyFill="1" applyAlignment="1">
      <alignment horizontal="center" vertical="center" wrapText="1"/>
    </xf>
    <xf numFmtId="0" fontId="53" fillId="0" borderId="0" xfId="0" applyFont="1" applyAlignment="1">
      <alignment wrapText="1"/>
    </xf>
    <xf numFmtId="0" fontId="53" fillId="0" borderId="0" xfId="0" applyFont="1" applyAlignment="1">
      <alignment horizontal="left" vertical="center" wrapText="1"/>
    </xf>
    <xf numFmtId="0" fontId="53" fillId="0" borderId="0" xfId="0" applyFont="1" applyAlignment="1">
      <alignment horizontal="center" vertical="center" wrapText="1"/>
    </xf>
    <xf numFmtId="166" fontId="6" fillId="4" borderId="7" xfId="0" applyNumberFormat="1" applyFont="1" applyFill="1" applyBorder="1" applyAlignment="1">
      <alignment horizontal="center" vertical="center"/>
    </xf>
    <xf numFmtId="3" fontId="3" fillId="50" borderId="15" xfId="1" applyNumberFormat="1" applyFont="1" applyFill="1" applyBorder="1" applyAlignment="1">
      <alignment horizontal="center" vertical="center" wrapText="1"/>
    </xf>
    <xf numFmtId="3" fontId="3" fillId="50" borderId="15" xfId="0" applyNumberFormat="1" applyFont="1" applyFill="1" applyBorder="1" applyAlignment="1">
      <alignment horizontal="center" vertical="center" wrapText="1"/>
    </xf>
    <xf numFmtId="165" fontId="3" fillId="50" borderId="19" xfId="3" applyFont="1" applyFill="1" applyBorder="1" applyAlignment="1">
      <alignment horizontal="center" vertical="center" wrapText="1"/>
    </xf>
    <xf numFmtId="9" fontId="3" fillId="53" borderId="0" xfId="1" applyFont="1" applyFill="1" applyBorder="1" applyAlignment="1">
      <alignment horizontal="center" vertical="center" wrapText="1"/>
    </xf>
    <xf numFmtId="1" fontId="7" fillId="2" borderId="15" xfId="0" applyNumberFormat="1" applyFont="1" applyFill="1" applyBorder="1" applyAlignment="1">
      <alignment horizontal="center" vertical="center" wrapText="1"/>
    </xf>
    <xf numFmtId="3" fontId="9" fillId="2" borderId="0" xfId="0" applyNumberFormat="1" applyFont="1" applyFill="1" applyAlignment="1">
      <alignment horizontal="center" vertical="center" wrapText="1"/>
    </xf>
    <xf numFmtId="0" fontId="4" fillId="12" borderId="14" xfId="0" applyFont="1" applyFill="1" applyBorder="1" applyAlignment="1">
      <alignment vertical="center" wrapText="1"/>
    </xf>
    <xf numFmtId="0" fontId="4" fillId="12" borderId="0" xfId="0" applyFont="1" applyFill="1" applyAlignment="1">
      <alignment horizontal="center" vertical="center" wrapText="1"/>
    </xf>
    <xf numFmtId="10" fontId="7" fillId="0" borderId="15" xfId="1" applyNumberFormat="1" applyFont="1" applyFill="1" applyBorder="1" applyAlignment="1">
      <alignment horizontal="center" vertical="center" wrapText="1"/>
    </xf>
    <xf numFmtId="10" fontId="7" fillId="15" borderId="15" xfId="1" applyNumberFormat="1" applyFont="1" applyFill="1" applyBorder="1" applyAlignment="1">
      <alignment horizontal="center" vertical="center" wrapText="1"/>
    </xf>
    <xf numFmtId="3" fontId="7" fillId="43" borderId="0" xfId="0" applyNumberFormat="1" applyFont="1" applyFill="1" applyAlignment="1">
      <alignment horizontal="center" vertical="center" wrapText="1"/>
    </xf>
    <xf numFmtId="3" fontId="7" fillId="0" borderId="20" xfId="0" applyNumberFormat="1" applyFont="1" applyBorder="1" applyAlignment="1">
      <alignment horizontal="center" vertical="center" wrapText="1"/>
    </xf>
    <xf numFmtId="3" fontId="7" fillId="2" borderId="20" xfId="0" applyNumberFormat="1" applyFont="1" applyFill="1" applyBorder="1" applyAlignment="1">
      <alignment horizontal="center" vertical="center" wrapText="1"/>
    </xf>
    <xf numFmtId="166" fontId="6" fillId="4" borderId="0" xfId="0" applyNumberFormat="1" applyFont="1" applyFill="1" applyAlignment="1">
      <alignment horizontal="center" vertical="center" wrapText="1"/>
    </xf>
    <xf numFmtId="0" fontId="7" fillId="27" borderId="15" xfId="0" applyFont="1" applyFill="1" applyBorder="1" applyAlignment="1">
      <alignment horizontal="center" vertical="center" wrapText="1"/>
    </xf>
    <xf numFmtId="3" fontId="7" fillId="27" borderId="15" xfId="0" applyNumberFormat="1" applyFont="1" applyFill="1" applyBorder="1" applyAlignment="1">
      <alignment horizontal="center" vertical="center" wrapText="1"/>
    </xf>
    <xf numFmtId="3" fontId="8" fillId="27" borderId="15" xfId="0" applyNumberFormat="1" applyFont="1" applyFill="1" applyBorder="1" applyAlignment="1">
      <alignment horizontal="center" vertical="center" wrapText="1"/>
    </xf>
    <xf numFmtId="165" fontId="7" fillId="27" borderId="15" xfId="3" applyFont="1" applyFill="1" applyBorder="1" applyAlignment="1">
      <alignment horizontal="center" vertical="center" wrapText="1"/>
    </xf>
    <xf numFmtId="165" fontId="8" fillId="27" borderId="15" xfId="3" applyFont="1" applyFill="1" applyBorder="1" applyAlignment="1">
      <alignment horizontal="center" vertical="center" wrapText="1"/>
    </xf>
    <xf numFmtId="0" fontId="7" fillId="27" borderId="19" xfId="0" applyFont="1" applyFill="1" applyBorder="1" applyAlignment="1">
      <alignment horizontal="center" vertical="center" wrapText="1"/>
    </xf>
    <xf numFmtId="169" fontId="7" fillId="27" borderId="15" xfId="0" applyNumberFormat="1" applyFont="1" applyFill="1" applyBorder="1" applyAlignment="1">
      <alignment horizontal="center" vertical="top" wrapText="1"/>
    </xf>
    <xf numFmtId="169" fontId="7" fillId="27" borderId="18" xfId="0" applyNumberFormat="1" applyFont="1" applyFill="1" applyBorder="1" applyAlignment="1">
      <alignment horizontal="center" vertical="top" wrapText="1"/>
    </xf>
    <xf numFmtId="169" fontId="7" fillId="27" borderId="15" xfId="0" applyNumberFormat="1" applyFont="1" applyFill="1" applyBorder="1" applyAlignment="1">
      <alignment horizontal="center" vertical="center" wrapText="1"/>
    </xf>
    <xf numFmtId="9" fontId="7" fillId="27" borderId="15" xfId="1" applyFont="1" applyFill="1" applyBorder="1" applyAlignment="1">
      <alignment horizontal="center" vertical="center" wrapText="1"/>
    </xf>
    <xf numFmtId="0" fontId="7" fillId="2" borderId="0" xfId="0" applyFont="1" applyFill="1" applyAlignment="1">
      <alignment horizontal="center" vertical="center" wrapText="1"/>
    </xf>
    <xf numFmtId="0" fontId="8" fillId="2" borderId="27" xfId="0" applyFont="1" applyFill="1" applyBorder="1" applyAlignment="1">
      <alignment horizontal="center" vertical="center" wrapText="1"/>
    </xf>
    <xf numFmtId="0" fontId="4" fillId="12" borderId="17" xfId="0" applyFont="1" applyFill="1" applyBorder="1" applyAlignment="1">
      <alignment vertical="center" wrapText="1"/>
    </xf>
    <xf numFmtId="0" fontId="4" fillId="12" borderId="18" xfId="0" applyFont="1" applyFill="1" applyBorder="1" applyAlignment="1">
      <alignment vertical="center" wrapText="1"/>
    </xf>
    <xf numFmtId="0" fontId="4" fillId="12" borderId="0" xfId="0" applyFont="1" applyFill="1" applyAlignment="1">
      <alignment vertical="center" wrapText="1"/>
    </xf>
    <xf numFmtId="3" fontId="7" fillId="2" borderId="15" xfId="1" applyNumberFormat="1" applyFont="1" applyFill="1" applyBorder="1" applyAlignment="1">
      <alignment horizontal="center" vertical="center" wrapText="1"/>
    </xf>
    <xf numFmtId="168" fontId="3" fillId="0" borderId="0" xfId="0" applyNumberFormat="1" applyFont="1" applyAlignment="1">
      <alignment horizontal="center" vertical="center" wrapText="1"/>
    </xf>
    <xf numFmtId="3" fontId="3" fillId="0" borderId="0" xfId="0" applyNumberFormat="1" applyFont="1" applyAlignment="1">
      <alignment horizontal="left" vertical="top" wrapText="1"/>
    </xf>
    <xf numFmtId="168" fontId="3" fillId="32" borderId="0" xfId="0" applyNumberFormat="1" applyFont="1" applyFill="1" applyAlignment="1">
      <alignment horizontal="center" vertical="center" wrapText="1"/>
    </xf>
    <xf numFmtId="0" fontId="3" fillId="32" borderId="0" xfId="0" applyFont="1" applyFill="1" applyAlignment="1">
      <alignment wrapText="1"/>
    </xf>
    <xf numFmtId="0" fontId="3" fillId="33" borderId="0" xfId="0" applyFont="1" applyFill="1" applyAlignment="1">
      <alignment horizontal="center" vertical="center" wrapText="1"/>
    </xf>
    <xf numFmtId="1" fontId="3" fillId="32" borderId="0" xfId="0" applyNumberFormat="1" applyFont="1" applyFill="1" applyAlignment="1">
      <alignment horizontal="center" vertical="center" wrapText="1"/>
    </xf>
    <xf numFmtId="168" fontId="3" fillId="32" borderId="0" xfId="0" applyNumberFormat="1" applyFont="1" applyFill="1" applyAlignment="1">
      <alignment vertical="center" wrapText="1"/>
    </xf>
    <xf numFmtId="0" fontId="3" fillId="32" borderId="0" xfId="0" applyFont="1" applyFill="1" applyAlignment="1">
      <alignment horizontal="center" vertical="center" wrapText="1"/>
    </xf>
    <xf numFmtId="2" fontId="3" fillId="32" borderId="0" xfId="0" applyNumberFormat="1" applyFont="1" applyFill="1" applyAlignment="1">
      <alignment horizontal="center" vertical="center" wrapText="1"/>
    </xf>
    <xf numFmtId="0" fontId="3" fillId="0" borderId="0" xfId="0" applyFont="1" applyAlignment="1">
      <alignment vertical="center" wrapText="1"/>
    </xf>
    <xf numFmtId="1" fontId="3" fillId="0" borderId="0" xfId="0" applyNumberFormat="1" applyFont="1" applyAlignment="1">
      <alignment horizontal="center" vertical="center" wrapText="1"/>
    </xf>
    <xf numFmtId="10" fontId="3" fillId="32" borderId="0" xfId="1" applyNumberFormat="1" applyFont="1" applyFill="1" applyAlignment="1">
      <alignment horizontal="center" vertical="center" wrapText="1"/>
    </xf>
    <xf numFmtId="0" fontId="3" fillId="32" borderId="0" xfId="0" applyFont="1" applyFill="1" applyAlignment="1">
      <alignment horizontal="left" vertical="center" wrapText="1"/>
    </xf>
    <xf numFmtId="10" fontId="3" fillId="0" borderId="0" xfId="1" applyNumberFormat="1" applyFont="1" applyFill="1" applyAlignment="1">
      <alignment horizontal="center" vertical="center" wrapText="1"/>
    </xf>
    <xf numFmtId="1" fontId="3" fillId="32" borderId="0" xfId="0" applyNumberFormat="1" applyFont="1" applyFill="1" applyAlignment="1">
      <alignment horizontal="left" vertical="center" wrapText="1"/>
    </xf>
    <xf numFmtId="10" fontId="3" fillId="32" borderId="0" xfId="1" applyNumberFormat="1" applyFont="1" applyFill="1" applyAlignment="1">
      <alignment horizontal="left" vertical="center" wrapText="1"/>
    </xf>
    <xf numFmtId="0" fontId="3" fillId="40" borderId="0" xfId="0" applyFont="1" applyFill="1" applyAlignment="1">
      <alignment horizontal="left" vertical="center" wrapText="1"/>
    </xf>
    <xf numFmtId="168" fontId="3" fillId="40" borderId="0" xfId="0" applyNumberFormat="1" applyFont="1" applyFill="1" applyAlignment="1">
      <alignment horizontal="center" vertical="center" wrapText="1"/>
    </xf>
    <xf numFmtId="10" fontId="3" fillId="0" borderId="0" xfId="1" applyNumberFormat="1" applyFont="1" applyAlignment="1">
      <alignment horizontal="center" vertical="center" wrapText="1"/>
    </xf>
    <xf numFmtId="10" fontId="3" fillId="32" borderId="0" xfId="0" applyNumberFormat="1" applyFont="1" applyFill="1" applyAlignment="1">
      <alignment horizontal="center" vertical="center" wrapText="1"/>
    </xf>
    <xf numFmtId="10" fontId="3" fillId="40" borderId="0" xfId="1" applyNumberFormat="1" applyFont="1" applyFill="1" applyAlignment="1">
      <alignment horizontal="center" vertical="center" wrapText="1"/>
    </xf>
    <xf numFmtId="9" fontId="3" fillId="0" borderId="0" xfId="1" applyFont="1" applyAlignment="1">
      <alignment horizontal="center" vertical="center" wrapText="1"/>
    </xf>
    <xf numFmtId="170" fontId="4" fillId="3" borderId="0" xfId="0" applyNumberFormat="1" applyFont="1" applyFill="1" applyAlignment="1">
      <alignment horizontal="center" vertical="center" wrapText="1"/>
    </xf>
    <xf numFmtId="10" fontId="4" fillId="3" borderId="0" xfId="0" applyNumberFormat="1" applyFont="1" applyFill="1" applyAlignment="1">
      <alignment horizontal="center" vertical="center" wrapText="1"/>
    </xf>
    <xf numFmtId="10" fontId="4" fillId="3" borderId="0" xfId="1" applyNumberFormat="1" applyFont="1" applyFill="1" applyAlignment="1">
      <alignment horizontal="center" vertical="center" wrapText="1"/>
    </xf>
    <xf numFmtId="0" fontId="3" fillId="0" borderId="0" xfId="0" applyFont="1" applyAlignment="1">
      <alignment horizontal="left" vertical="top" wrapText="1"/>
    </xf>
    <xf numFmtId="168" fontId="3" fillId="31" borderId="0" xfId="0" applyNumberFormat="1" applyFont="1" applyFill="1" applyAlignment="1">
      <alignment horizontal="center" vertical="center" wrapText="1"/>
    </xf>
    <xf numFmtId="0" fontId="3" fillId="31" borderId="0" xfId="0" applyFont="1" applyFill="1" applyAlignment="1">
      <alignment horizontal="left" vertical="top" wrapText="1"/>
    </xf>
    <xf numFmtId="0" fontId="3" fillId="31" borderId="0" xfId="0" applyFont="1" applyFill="1" applyAlignment="1">
      <alignment wrapText="1"/>
    </xf>
    <xf numFmtId="0" fontId="3" fillId="31" borderId="0" xfId="0" applyFont="1" applyFill="1" applyAlignment="1">
      <alignment horizontal="left" vertical="center" wrapText="1"/>
    </xf>
    <xf numFmtId="0" fontId="3" fillId="41" borderId="0" xfId="0" applyFont="1" applyFill="1" applyAlignment="1">
      <alignment horizontal="left" vertical="top" wrapText="1"/>
    </xf>
    <xf numFmtId="9" fontId="3" fillId="0" borderId="0" xfId="1" applyFont="1" applyFill="1" applyAlignment="1">
      <alignment horizontal="center" vertical="center" wrapText="1"/>
    </xf>
    <xf numFmtId="168" fontId="3" fillId="49" borderId="0" xfId="0" applyNumberFormat="1" applyFont="1" applyFill="1" applyAlignment="1">
      <alignment vertical="center" wrapText="1"/>
    </xf>
    <xf numFmtId="168" fontId="3" fillId="49" borderId="0" xfId="0" applyNumberFormat="1" applyFont="1" applyFill="1" applyAlignment="1">
      <alignment horizontal="center" vertical="center" wrapText="1"/>
    </xf>
    <xf numFmtId="168" fontId="3" fillId="0" borderId="0" xfId="0" applyNumberFormat="1" applyFont="1" applyAlignment="1">
      <alignment horizontal="left" vertical="center" wrapText="1"/>
    </xf>
    <xf numFmtId="10" fontId="3" fillId="62" borderId="0" xfId="1" applyNumberFormat="1" applyFont="1" applyFill="1" applyAlignment="1">
      <alignment horizontal="center" vertical="center" wrapText="1"/>
    </xf>
    <xf numFmtId="0" fontId="3" fillId="62" borderId="0" xfId="0" applyFont="1" applyFill="1" applyAlignment="1">
      <alignment horizontal="center" vertical="center" wrapText="1"/>
    </xf>
    <xf numFmtId="0" fontId="3" fillId="32" borderId="0" xfId="0" applyFont="1" applyFill="1" applyAlignment="1">
      <alignment horizontal="left" wrapText="1"/>
    </xf>
    <xf numFmtId="168" fontId="3" fillId="62" borderId="0" xfId="0" applyNumberFormat="1" applyFont="1" applyFill="1" applyAlignment="1">
      <alignment vertical="center" wrapText="1"/>
    </xf>
    <xf numFmtId="168" fontId="3" fillId="46" borderId="0" xfId="0" applyNumberFormat="1" applyFont="1" applyFill="1" applyAlignment="1">
      <alignment horizontal="center" vertical="center" wrapText="1"/>
    </xf>
    <xf numFmtId="0" fontId="3" fillId="46" borderId="0" xfId="0" applyFont="1" applyFill="1" applyAlignment="1">
      <alignment horizontal="left" vertical="center" wrapText="1"/>
    </xf>
    <xf numFmtId="1" fontId="0" fillId="40" borderId="0" xfId="0" applyNumberFormat="1" applyFill="1" applyAlignment="1">
      <alignment horizontal="center" vertical="center"/>
    </xf>
    <xf numFmtId="169" fontId="7" fillId="27" borderId="44" xfId="0" applyNumberFormat="1" applyFont="1" applyFill="1" applyBorder="1" applyAlignment="1">
      <alignment horizontal="center" vertical="center" wrapText="1"/>
    </xf>
    <xf numFmtId="169" fontId="7" fillId="27" borderId="16" xfId="0" applyNumberFormat="1" applyFont="1" applyFill="1" applyBorder="1" applyAlignment="1">
      <alignment horizontal="center" vertical="center" wrapText="1"/>
    </xf>
    <xf numFmtId="169" fontId="7" fillId="27" borderId="19" xfId="0" applyNumberFormat="1" applyFont="1" applyFill="1" applyBorder="1" applyAlignment="1">
      <alignment horizontal="center" vertical="center" wrapText="1"/>
    </xf>
    <xf numFmtId="3" fontId="0" fillId="0" borderId="0" xfId="0" applyNumberFormat="1" applyAlignment="1">
      <alignment horizontal="center" vertical="center"/>
    </xf>
    <xf numFmtId="3" fontId="13" fillId="0" borderId="0" xfId="0" applyNumberFormat="1" applyFont="1" applyAlignment="1">
      <alignment horizontal="center" vertical="center"/>
    </xf>
    <xf numFmtId="0" fontId="13" fillId="0" borderId="13" xfId="0" applyFont="1" applyBorder="1"/>
    <xf numFmtId="0" fontId="14" fillId="0" borderId="23" xfId="0" applyFont="1" applyBorder="1"/>
    <xf numFmtId="0" fontId="14" fillId="0" borderId="22" xfId="0" applyFont="1" applyBorder="1"/>
    <xf numFmtId="0" fontId="0" fillId="0" borderId="22" xfId="0" applyBorder="1" applyAlignment="1">
      <alignment horizontal="center" vertical="center"/>
    </xf>
    <xf numFmtId="3" fontId="0" fillId="0" borderId="22" xfId="0" applyNumberFormat="1" applyBorder="1" applyAlignment="1">
      <alignment horizontal="center" vertical="center"/>
    </xf>
    <xf numFmtId="3" fontId="14" fillId="0" borderId="13" xfId="0" applyNumberFormat="1" applyFont="1" applyBorder="1" applyAlignment="1">
      <alignment horizontal="center" vertical="center"/>
    </xf>
    <xf numFmtId="3" fontId="14" fillId="0" borderId="27" xfId="0" applyNumberFormat="1" applyFont="1" applyBorder="1" applyAlignment="1">
      <alignment horizontal="center" vertical="center"/>
    </xf>
    <xf numFmtId="169" fontId="0" fillId="0" borderId="0" xfId="0" applyNumberFormat="1"/>
    <xf numFmtId="169" fontId="13" fillId="0" borderId="0" xfId="0" applyNumberFormat="1" applyFont="1"/>
    <xf numFmtId="0" fontId="13" fillId="0" borderId="0" xfId="0" applyFont="1" applyAlignment="1">
      <alignment horizontal="right"/>
    </xf>
    <xf numFmtId="0" fontId="14" fillId="0" borderId="15" xfId="0" applyFont="1" applyBorder="1" applyAlignment="1">
      <alignment horizontal="left" vertical="center"/>
    </xf>
    <xf numFmtId="0" fontId="14" fillId="0" borderId="15" xfId="0" applyFont="1" applyBorder="1" applyAlignment="1">
      <alignment horizontal="left" vertical="center" wrapText="1"/>
    </xf>
    <xf numFmtId="3" fontId="0" fillId="0" borderId="15" xfId="0" applyNumberFormat="1" applyBorder="1" applyAlignment="1">
      <alignment horizontal="center" vertical="center"/>
    </xf>
    <xf numFmtId="10" fontId="0" fillId="0" borderId="15" xfId="1" applyNumberFormat="1" applyFont="1" applyBorder="1" applyAlignment="1">
      <alignment horizontal="center" vertical="center"/>
    </xf>
    <xf numFmtId="9" fontId="0" fillId="0" borderId="15" xfId="1" applyFont="1" applyBorder="1" applyAlignment="1">
      <alignment horizontal="center" vertical="center"/>
    </xf>
    <xf numFmtId="3" fontId="13" fillId="0" borderId="15" xfId="0" applyNumberFormat="1" applyFont="1" applyBorder="1" applyAlignment="1">
      <alignment horizontal="center" vertical="center"/>
    </xf>
    <xf numFmtId="10" fontId="14" fillId="0" borderId="15" xfId="1" applyNumberFormat="1" applyFont="1" applyBorder="1" applyAlignment="1">
      <alignment horizontal="center" vertical="center"/>
    </xf>
    <xf numFmtId="9" fontId="14" fillId="0" borderId="15" xfId="1" applyFont="1" applyBorder="1" applyAlignment="1">
      <alignment horizontal="center" vertical="center"/>
    </xf>
    <xf numFmtId="169" fontId="17" fillId="27" borderId="44" xfId="0" applyNumberFormat="1" applyFont="1" applyFill="1" applyBorder="1" applyAlignment="1">
      <alignment horizontal="center" vertical="center" wrapText="1"/>
    </xf>
    <xf numFmtId="10" fontId="7" fillId="62" borderId="0" xfId="1" applyNumberFormat="1" applyFont="1" applyFill="1" applyAlignment="1">
      <alignment horizontal="center" vertical="center" wrapText="1"/>
    </xf>
    <xf numFmtId="166" fontId="5" fillId="4" borderId="0" xfId="0" applyNumberFormat="1" applyFont="1" applyFill="1" applyAlignment="1">
      <alignment horizontal="center" vertical="center" wrapText="1"/>
    </xf>
    <xf numFmtId="0" fontId="4" fillId="3" borderId="1" xfId="0" applyFont="1" applyFill="1" applyBorder="1" applyAlignment="1">
      <alignment horizontal="center" vertical="center" wrapText="1"/>
    </xf>
    <xf numFmtId="0" fontId="13" fillId="29" borderId="24" xfId="0" applyFont="1" applyFill="1" applyBorder="1" applyAlignment="1">
      <alignment horizontal="center" vertical="center"/>
    </xf>
    <xf numFmtId="0" fontId="13" fillId="29" borderId="14" xfId="0" applyFont="1" applyFill="1" applyBorder="1" applyAlignment="1">
      <alignment horizontal="center" vertical="center"/>
    </xf>
    <xf numFmtId="0" fontId="13" fillId="29" borderId="25" xfId="0" applyFont="1" applyFill="1" applyBorder="1" applyAlignment="1">
      <alignment horizontal="center" vertical="center"/>
    </xf>
    <xf numFmtId="0" fontId="14" fillId="40" borderId="15" xfId="0" applyFont="1" applyFill="1" applyBorder="1" applyAlignment="1">
      <alignment horizontal="center"/>
    </xf>
    <xf numFmtId="0" fontId="13" fillId="40" borderId="0" xfId="0" applyFont="1" applyFill="1" applyAlignment="1">
      <alignment horizontal="center" vertical="center"/>
    </xf>
    <xf numFmtId="0" fontId="4" fillId="3" borderId="0" xfId="0" applyFont="1" applyFill="1" applyAlignment="1">
      <alignment horizontal="center" vertical="center" wrapText="1"/>
    </xf>
    <xf numFmtId="166" fontId="6" fillId="4" borderId="28" xfId="0" applyNumberFormat="1" applyFont="1" applyFill="1" applyBorder="1" applyAlignment="1">
      <alignment horizontal="center"/>
    </xf>
    <xf numFmtId="166" fontId="6" fillId="4" borderId="0" xfId="0" applyNumberFormat="1" applyFont="1" applyFill="1" applyAlignment="1">
      <alignment horizontal="center"/>
    </xf>
    <xf numFmtId="3" fontId="34" fillId="0" borderId="19" xfId="0" applyNumberFormat="1" applyFont="1" applyBorder="1" applyAlignment="1">
      <alignment horizontal="center" vertical="center" wrapText="1"/>
    </xf>
    <xf numFmtId="3" fontId="34" fillId="0" borderId="21" xfId="0" applyNumberFormat="1" applyFont="1" applyBorder="1" applyAlignment="1">
      <alignment horizontal="center" vertical="center" wrapText="1"/>
    </xf>
    <xf numFmtId="3" fontId="34" fillId="0" borderId="20" xfId="0" applyNumberFormat="1" applyFont="1" applyBorder="1" applyAlignment="1">
      <alignment horizontal="center" vertical="center" wrapText="1"/>
    </xf>
    <xf numFmtId="0" fontId="0" fillId="0" borderId="15" xfId="0" applyBorder="1" applyAlignment="1">
      <alignment horizontal="center"/>
    </xf>
    <xf numFmtId="0" fontId="4" fillId="12" borderId="0" xfId="0" applyFont="1" applyFill="1" applyAlignment="1">
      <alignment horizontal="center" vertical="center" wrapText="1"/>
    </xf>
    <xf numFmtId="0" fontId="4" fillId="8" borderId="0" xfId="0" applyFont="1" applyFill="1" applyAlignment="1">
      <alignment horizontal="center" vertical="center" wrapText="1"/>
    </xf>
    <xf numFmtId="0" fontId="4" fillId="8" borderId="22" xfId="0" applyFont="1" applyFill="1" applyBorder="1" applyAlignment="1">
      <alignment horizontal="center" vertical="center" wrapText="1"/>
    </xf>
    <xf numFmtId="166" fontId="4" fillId="4" borderId="0" xfId="0" applyNumberFormat="1" applyFont="1" applyFill="1" applyAlignment="1">
      <alignment horizontal="center" vertical="center"/>
    </xf>
    <xf numFmtId="3" fontId="34" fillId="0" borderId="15" xfId="0" applyNumberFormat="1" applyFont="1" applyBorder="1" applyAlignment="1">
      <alignment horizontal="left" vertical="center" wrapText="1"/>
    </xf>
    <xf numFmtId="0" fontId="8" fillId="2" borderId="16" xfId="0" applyFont="1" applyFill="1" applyBorder="1" applyAlignment="1">
      <alignment horizontal="center" vertical="center" wrapText="1"/>
    </xf>
    <xf numFmtId="0" fontId="8" fillId="2" borderId="25" xfId="0" applyFont="1" applyFill="1" applyBorder="1" applyAlignment="1">
      <alignment horizontal="center" vertical="center" wrapText="1"/>
    </xf>
    <xf numFmtId="166" fontId="6" fillId="4" borderId="6" xfId="0" applyNumberFormat="1" applyFont="1" applyFill="1" applyBorder="1" applyAlignment="1">
      <alignment horizontal="center"/>
    </xf>
    <xf numFmtId="166" fontId="6" fillId="4" borderId="7" xfId="0" applyNumberFormat="1" applyFont="1" applyFill="1" applyBorder="1" applyAlignment="1">
      <alignment horizontal="center"/>
    </xf>
    <xf numFmtId="166" fontId="6" fillId="4" borderId="30" xfId="0" applyNumberFormat="1" applyFont="1" applyFill="1" applyBorder="1" applyAlignment="1">
      <alignment horizontal="center"/>
    </xf>
    <xf numFmtId="166" fontId="6" fillId="4" borderId="33" xfId="0" applyNumberFormat="1" applyFont="1" applyFill="1" applyBorder="1" applyAlignment="1">
      <alignment horizontal="center"/>
    </xf>
    <xf numFmtId="0" fontId="4" fillId="8" borderId="13" xfId="0" applyFont="1" applyFill="1" applyBorder="1" applyAlignment="1">
      <alignment horizontal="center" vertical="center" wrapText="1"/>
    </xf>
    <xf numFmtId="0" fontId="4" fillId="47" borderId="0" xfId="0" applyFont="1" applyFill="1" applyAlignment="1">
      <alignment horizontal="center" vertical="center" wrapText="1"/>
    </xf>
    <xf numFmtId="0" fontId="4" fillId="47" borderId="22" xfId="0" applyFont="1" applyFill="1" applyBorder="1" applyAlignment="1">
      <alignment horizontal="center" vertical="center" wrapText="1"/>
    </xf>
    <xf numFmtId="3" fontId="34" fillId="0" borderId="15" xfId="0" applyNumberFormat="1" applyFont="1" applyBorder="1" applyAlignment="1">
      <alignment horizontal="center" vertical="center" wrapText="1"/>
    </xf>
    <xf numFmtId="165" fontId="27" fillId="52" borderId="0" xfId="3" applyFont="1" applyFill="1" applyAlignment="1">
      <alignment horizontal="center" vertical="center" wrapText="1"/>
    </xf>
    <xf numFmtId="0" fontId="4" fillId="51" borderId="0" xfId="0" applyFont="1" applyFill="1" applyAlignment="1">
      <alignment horizontal="center" vertical="center" wrapText="1"/>
    </xf>
    <xf numFmtId="166" fontId="6" fillId="4" borderId="42" xfId="0" applyNumberFormat="1" applyFont="1" applyFill="1" applyBorder="1" applyAlignment="1">
      <alignment horizontal="center"/>
    </xf>
    <xf numFmtId="166" fontId="6" fillId="4" borderId="39" xfId="0" applyNumberFormat="1" applyFont="1" applyFill="1" applyBorder="1" applyAlignment="1">
      <alignment horizontal="center"/>
    </xf>
    <xf numFmtId="166" fontId="6" fillId="4" borderId="40" xfId="0" applyNumberFormat="1" applyFont="1" applyFill="1" applyBorder="1" applyAlignment="1">
      <alignment horizontal="center"/>
    </xf>
    <xf numFmtId="166" fontId="6" fillId="4" borderId="41" xfId="0" applyNumberFormat="1" applyFont="1" applyFill="1" applyBorder="1" applyAlignment="1">
      <alignment horizontal="center"/>
    </xf>
    <xf numFmtId="0" fontId="7" fillId="43" borderId="24" xfId="0" applyFont="1" applyFill="1" applyBorder="1" applyAlignment="1">
      <alignment horizontal="center" vertical="center" wrapText="1"/>
    </xf>
    <xf numFmtId="0" fontId="7" fillId="43" borderId="14" xfId="0" applyFont="1" applyFill="1" applyBorder="1" applyAlignment="1">
      <alignment horizontal="center" vertical="center" wrapText="1"/>
    </xf>
    <xf numFmtId="0" fontId="7" fillId="43" borderId="25" xfId="0" applyFont="1" applyFill="1" applyBorder="1" applyAlignment="1">
      <alignment horizontal="center" vertical="center" wrapText="1"/>
    </xf>
    <xf numFmtId="0" fontId="7" fillId="43" borderId="23" xfId="0" applyFont="1" applyFill="1" applyBorder="1" applyAlignment="1">
      <alignment horizontal="center" vertical="center" wrapText="1"/>
    </xf>
    <xf numFmtId="0" fontId="7" fillId="43" borderId="0" xfId="0" applyFont="1" applyFill="1" applyAlignment="1">
      <alignment horizontal="center" vertical="center" wrapText="1"/>
    </xf>
    <xf numFmtId="0" fontId="7" fillId="43" borderId="22" xfId="0" applyFont="1" applyFill="1" applyBorder="1" applyAlignment="1">
      <alignment horizontal="center" vertical="center" wrapText="1"/>
    </xf>
    <xf numFmtId="0" fontId="7" fillId="43" borderId="26" xfId="0" applyFont="1" applyFill="1" applyBorder="1" applyAlignment="1">
      <alignment horizontal="center" vertical="center" wrapText="1"/>
    </xf>
    <xf numFmtId="0" fontId="7" fillId="43" borderId="13"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14" fillId="31" borderId="14" xfId="0" applyFont="1" applyFill="1" applyBorder="1" applyAlignment="1">
      <alignment horizontal="center" vertical="center"/>
    </xf>
    <xf numFmtId="0" fontId="14" fillId="31" borderId="0" xfId="0" applyFont="1" applyFill="1" applyAlignment="1">
      <alignment horizontal="center" vertical="center"/>
    </xf>
    <xf numFmtId="0" fontId="4" fillId="12" borderId="16"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14" fillId="0" borderId="24" xfId="0" applyFont="1" applyBorder="1" applyAlignment="1">
      <alignment horizontal="center" vertical="center"/>
    </xf>
    <xf numFmtId="0" fontId="14" fillId="0" borderId="14" xfId="0" applyFont="1" applyBorder="1" applyAlignment="1">
      <alignment horizontal="center" vertical="center"/>
    </xf>
    <xf numFmtId="0" fontId="14" fillId="0" borderId="25" xfId="0" applyFont="1" applyBorder="1" applyAlignment="1">
      <alignment horizontal="center" vertical="center"/>
    </xf>
    <xf numFmtId="0" fontId="14" fillId="0" borderId="24" xfId="0" applyFont="1" applyBorder="1" applyAlignment="1">
      <alignment horizontal="center"/>
    </xf>
    <xf numFmtId="0" fontId="14" fillId="0" borderId="14" xfId="0" applyFont="1" applyBorder="1" applyAlignment="1">
      <alignment horizontal="center"/>
    </xf>
    <xf numFmtId="0" fontId="14" fillId="0" borderId="25" xfId="0" applyFont="1" applyBorder="1" applyAlignment="1">
      <alignment horizontal="center"/>
    </xf>
    <xf numFmtId="0" fontId="13" fillId="0" borderId="0" xfId="0" applyFont="1" applyAlignment="1">
      <alignment horizontal="center"/>
    </xf>
    <xf numFmtId="0" fontId="8" fillId="2" borderId="13" xfId="0" applyFont="1" applyFill="1" applyBorder="1" applyAlignment="1">
      <alignment horizontal="center" vertical="center" wrapText="1"/>
    </xf>
    <xf numFmtId="0" fontId="8" fillId="2" borderId="27" xfId="0" applyFont="1" applyFill="1" applyBorder="1" applyAlignment="1">
      <alignment horizontal="center" vertical="center" wrapText="1"/>
    </xf>
    <xf numFmtId="0" fontId="0" fillId="0" borderId="0" xfId="0" applyAlignment="1">
      <alignment horizontal="center"/>
    </xf>
    <xf numFmtId="0" fontId="4" fillId="8" borderId="17" xfId="0" applyFont="1" applyFill="1" applyBorder="1" applyAlignment="1">
      <alignment horizontal="center" vertical="center" wrapText="1"/>
    </xf>
    <xf numFmtId="166" fontId="6" fillId="4" borderId="16" xfId="0" applyNumberFormat="1" applyFont="1" applyFill="1" applyBorder="1" applyAlignment="1">
      <alignment horizontal="center" vertical="center" wrapText="1"/>
    </xf>
    <xf numFmtId="166" fontId="6" fillId="4" borderId="17" xfId="0" applyNumberFormat="1" applyFont="1" applyFill="1" applyBorder="1" applyAlignment="1">
      <alignment horizontal="center" vertical="center" wrapText="1"/>
    </xf>
    <xf numFmtId="166" fontId="6" fillId="4" borderId="18" xfId="0" applyNumberFormat="1" applyFont="1" applyFill="1" applyBorder="1" applyAlignment="1">
      <alignment horizontal="center" vertical="center" wrapText="1"/>
    </xf>
    <xf numFmtId="166" fontId="6" fillId="4" borderId="8" xfId="0" applyNumberFormat="1" applyFont="1" applyFill="1" applyBorder="1" applyAlignment="1">
      <alignment horizontal="center"/>
    </xf>
    <xf numFmtId="0" fontId="4" fillId="45" borderId="0" xfId="0" applyFont="1" applyFill="1" applyAlignment="1">
      <alignment horizontal="center" vertical="center" wrapText="1"/>
    </xf>
    <xf numFmtId="0" fontId="14" fillId="54" borderId="0" xfId="0" applyFont="1" applyFill="1" applyAlignment="1">
      <alignment horizontal="center" vertical="center"/>
    </xf>
    <xf numFmtId="0" fontId="4" fillId="3" borderId="34" xfId="0" applyFont="1" applyFill="1" applyBorder="1" applyAlignment="1">
      <alignment horizontal="center" vertical="center" wrapText="1"/>
    </xf>
    <xf numFmtId="0" fontId="4" fillId="3" borderId="35" xfId="0" applyFont="1" applyFill="1" applyBorder="1" applyAlignment="1">
      <alignment horizontal="center" vertical="center" wrapText="1"/>
    </xf>
    <xf numFmtId="0" fontId="4" fillId="3" borderId="36" xfId="0" applyFont="1" applyFill="1" applyBorder="1" applyAlignment="1">
      <alignment horizontal="center" vertical="center" wrapText="1"/>
    </xf>
    <xf numFmtId="166" fontId="6" fillId="4" borderId="20" xfId="0" applyNumberFormat="1" applyFont="1" applyFill="1" applyBorder="1" applyAlignment="1">
      <alignment horizontal="center"/>
    </xf>
    <xf numFmtId="0" fontId="4" fillId="3" borderId="37" xfId="0" applyFont="1" applyFill="1" applyBorder="1" applyAlignment="1">
      <alignment horizontal="center" vertical="center" wrapText="1"/>
    </xf>
    <xf numFmtId="0" fontId="4" fillId="3" borderId="38" xfId="0" applyFont="1" applyFill="1" applyBorder="1" applyAlignment="1">
      <alignment horizontal="center" vertical="center" wrapText="1"/>
    </xf>
    <xf numFmtId="166" fontId="6" fillId="4" borderId="26" xfId="0" applyNumberFormat="1" applyFont="1" applyFill="1" applyBorder="1" applyAlignment="1">
      <alignment horizontal="center" vertical="center" wrapText="1"/>
    </xf>
    <xf numFmtId="166" fontId="6" fillId="4" borderId="13" xfId="0" applyNumberFormat="1" applyFont="1" applyFill="1" applyBorder="1" applyAlignment="1">
      <alignment horizontal="center" vertical="center" wrapText="1"/>
    </xf>
    <xf numFmtId="166" fontId="6" fillId="4" borderId="27" xfId="0" applyNumberFormat="1" applyFont="1" applyFill="1" applyBorder="1" applyAlignment="1">
      <alignment horizontal="center" vertical="center" wrapText="1"/>
    </xf>
    <xf numFmtId="0" fontId="4" fillId="45" borderId="23" xfId="0" applyFont="1" applyFill="1" applyBorder="1" applyAlignment="1">
      <alignment horizontal="center" vertical="center" wrapText="1"/>
    </xf>
    <xf numFmtId="0" fontId="14" fillId="29" borderId="15" xfId="0" applyFont="1" applyFill="1" applyBorder="1" applyAlignment="1">
      <alignment horizontal="center" vertical="center" wrapText="1"/>
    </xf>
    <xf numFmtId="0" fontId="4" fillId="8" borderId="23" xfId="0" applyFont="1" applyFill="1" applyBorder="1" applyAlignment="1">
      <alignment horizontal="center" vertical="center" wrapText="1"/>
    </xf>
    <xf numFmtId="0" fontId="13" fillId="0" borderId="0" xfId="0" applyFont="1" applyAlignment="1">
      <alignment horizontal="center" vertical="center"/>
    </xf>
    <xf numFmtId="0" fontId="13" fillId="36" borderId="24" xfId="0" applyFont="1" applyFill="1" applyBorder="1" applyAlignment="1">
      <alignment horizontal="center"/>
    </xf>
    <xf numFmtId="0" fontId="13" fillId="36" borderId="14" xfId="0" applyFont="1" applyFill="1" applyBorder="1" applyAlignment="1">
      <alignment horizontal="center"/>
    </xf>
    <xf numFmtId="0" fontId="13" fillId="36" borderId="25" xfId="0" applyFont="1" applyFill="1" applyBorder="1" applyAlignment="1">
      <alignment horizontal="center"/>
    </xf>
    <xf numFmtId="0" fontId="14" fillId="0" borderId="15" xfId="0" applyFont="1" applyBorder="1" applyAlignment="1">
      <alignment horizontal="center"/>
    </xf>
    <xf numFmtId="0" fontId="0" fillId="0" borderId="0" xfId="0" applyAlignment="1">
      <alignment horizontal="center" vertical="center"/>
    </xf>
    <xf numFmtId="0" fontId="27" fillId="40" borderId="0" xfId="0" applyFont="1" applyFill="1" applyAlignment="1">
      <alignment horizontal="center" vertical="center" wrapText="1"/>
    </xf>
    <xf numFmtId="0" fontId="3" fillId="40" borderId="0" xfId="0" applyFont="1" applyFill="1" applyAlignment="1">
      <alignment horizontal="center" vertical="center" wrapText="1"/>
    </xf>
    <xf numFmtId="0" fontId="32" fillId="49" borderId="0" xfId="0" applyFont="1" applyFill="1" applyAlignment="1">
      <alignment horizontal="center" vertical="center" wrapText="1"/>
    </xf>
    <xf numFmtId="0" fontId="33" fillId="49" borderId="0" xfId="0" applyFont="1" applyFill="1" applyAlignment="1">
      <alignment horizontal="center" vertical="center" wrapText="1"/>
    </xf>
    <xf numFmtId="0" fontId="28" fillId="34" borderId="0" xfId="0" applyFont="1" applyFill="1" applyAlignment="1">
      <alignment horizontal="center" vertical="center"/>
    </xf>
    <xf numFmtId="0" fontId="0" fillId="34" borderId="0" xfId="0" applyFill="1" applyAlignment="1">
      <alignment horizontal="center" vertical="center"/>
    </xf>
    <xf numFmtId="0" fontId="28" fillId="55" borderId="0" xfId="0" applyFont="1" applyFill="1" applyAlignment="1">
      <alignment horizontal="center" vertical="center"/>
    </xf>
    <xf numFmtId="0" fontId="28" fillId="57" borderId="0" xfId="0" applyFont="1" applyFill="1" applyAlignment="1">
      <alignment horizontal="center" vertical="center"/>
    </xf>
    <xf numFmtId="0" fontId="28" fillId="37" borderId="0" xfId="0" applyFont="1" applyFill="1" applyAlignment="1">
      <alignment horizontal="center" vertical="center"/>
    </xf>
    <xf numFmtId="0" fontId="0" fillId="37" borderId="0" xfId="0" applyFill="1" applyAlignment="1">
      <alignment horizontal="center" vertical="center"/>
    </xf>
    <xf numFmtId="0" fontId="26" fillId="3" borderId="11" xfId="2" applyFont="1" applyFill="1" applyBorder="1" applyAlignment="1">
      <alignment horizontal="center" vertical="center" wrapText="1"/>
    </xf>
    <xf numFmtId="0" fontId="26" fillId="3" borderId="0" xfId="2"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5" fillId="10" borderId="0" xfId="0" applyFont="1" applyFill="1" applyAlignment="1">
      <alignment horizontal="center" vertical="center" wrapText="1"/>
    </xf>
    <xf numFmtId="0" fontId="28" fillId="36" borderId="0" xfId="0" applyFont="1" applyFill="1" applyAlignment="1">
      <alignment horizontal="center" vertical="center" wrapText="1"/>
    </xf>
    <xf numFmtId="0" fontId="33" fillId="62" borderId="0" xfId="0" applyFont="1" applyFill="1" applyAlignment="1">
      <alignment horizontal="center" vertical="center" wrapText="1"/>
    </xf>
    <xf numFmtId="0" fontId="28" fillId="46" borderId="0" xfId="0" applyFont="1" applyFill="1" applyAlignment="1">
      <alignment horizontal="center" vertical="center"/>
    </xf>
    <xf numFmtId="0" fontId="28" fillId="38" borderId="0" xfId="0" applyFont="1" applyFill="1" applyAlignment="1">
      <alignment horizontal="center" vertical="center"/>
    </xf>
    <xf numFmtId="0" fontId="40" fillId="37" borderId="16" xfId="0" applyFont="1" applyFill="1" applyBorder="1" applyAlignment="1">
      <alignment horizontal="center"/>
    </xf>
    <xf numFmtId="0" fontId="40" fillId="37" borderId="17" xfId="0" applyFont="1" applyFill="1" applyBorder="1" applyAlignment="1">
      <alignment horizontal="center"/>
    </xf>
    <xf numFmtId="0" fontId="14" fillId="39" borderId="0" xfId="0" applyFont="1" applyFill="1" applyAlignment="1">
      <alignment horizontal="center" vertical="center"/>
    </xf>
    <xf numFmtId="0" fontId="14" fillId="36" borderId="0" xfId="0" applyFont="1" applyFill="1" applyAlignment="1">
      <alignment horizontal="center" vertical="center"/>
    </xf>
    <xf numFmtId="0" fontId="14" fillId="57" borderId="0" xfId="0" applyFont="1" applyFill="1" applyAlignment="1">
      <alignment horizontal="center" vertical="center"/>
    </xf>
    <xf numFmtId="0" fontId="14" fillId="60" borderId="0" xfId="0" applyFont="1" applyFill="1" applyAlignment="1">
      <alignment horizontal="center" vertical="center"/>
    </xf>
    <xf numFmtId="0" fontId="14" fillId="61" borderId="0" xfId="0" applyFont="1" applyFill="1" applyAlignment="1">
      <alignment horizontal="center" vertical="center"/>
    </xf>
    <xf numFmtId="0" fontId="14" fillId="58" borderId="0" xfId="0" applyFont="1" applyFill="1" applyAlignment="1">
      <alignment horizontal="center" vertical="center"/>
    </xf>
    <xf numFmtId="0" fontId="14" fillId="55" borderId="0" xfId="0" applyFont="1" applyFill="1" applyAlignment="1">
      <alignment horizontal="center" vertical="center"/>
    </xf>
    <xf numFmtId="0" fontId="14" fillId="29" borderId="0" xfId="0" applyFont="1" applyFill="1" applyAlignment="1">
      <alignment horizontal="center" vertical="center" wrapText="1"/>
    </xf>
    <xf numFmtId="0" fontId="14" fillId="37" borderId="0" xfId="0" applyFont="1" applyFill="1" applyAlignment="1">
      <alignment horizontal="center" vertical="center" wrapText="1"/>
    </xf>
    <xf numFmtId="0" fontId="14" fillId="39" borderId="0" xfId="0" applyFont="1" applyFill="1" applyAlignment="1">
      <alignment horizontal="center" vertical="center" wrapText="1"/>
    </xf>
    <xf numFmtId="0" fontId="14" fillId="56" borderId="0" xfId="0" applyFont="1" applyFill="1" applyAlignment="1">
      <alignment horizontal="center" vertical="center" wrapText="1"/>
    </xf>
    <xf numFmtId="0" fontId="0" fillId="57" borderId="0" xfId="0" applyFill="1" applyAlignment="1">
      <alignment horizontal="center" vertical="center"/>
    </xf>
    <xf numFmtId="168" fontId="7" fillId="62" borderId="0" xfId="0" applyNumberFormat="1" applyFont="1" applyFill="1" applyAlignment="1">
      <alignment horizontal="center" vertical="center" wrapText="1"/>
    </xf>
    <xf numFmtId="168" fontId="3" fillId="62" borderId="0" xfId="0" applyNumberFormat="1" applyFont="1" applyFill="1" applyAlignment="1">
      <alignment horizontal="center" vertical="center" wrapText="1"/>
    </xf>
    <xf numFmtId="0" fontId="5" fillId="12" borderId="0" xfId="0" applyFont="1" applyFill="1" applyAlignment="1">
      <alignment horizontal="center" vertical="center" wrapText="1"/>
    </xf>
    <xf numFmtId="3" fontId="3" fillId="32" borderId="0" xfId="0" applyNumberFormat="1" applyFont="1" applyFill="1" applyAlignment="1">
      <alignment horizontal="center" vertical="center" wrapText="1"/>
    </xf>
    <xf numFmtId="0" fontId="28" fillId="31" borderId="0" xfId="0" applyFont="1" applyFill="1" applyAlignment="1">
      <alignment horizontal="center" vertical="center"/>
    </xf>
    <xf numFmtId="0" fontId="51" fillId="62" borderId="0" xfId="0" applyFont="1" applyFill="1" applyAlignment="1">
      <alignment horizontal="center" vertical="center"/>
    </xf>
    <xf numFmtId="0" fontId="28" fillId="38" borderId="0" xfId="0" applyFont="1" applyFill="1" applyAlignment="1">
      <alignment horizontal="center" vertical="center" wrapText="1"/>
    </xf>
    <xf numFmtId="0" fontId="3" fillId="0" borderId="0" xfId="0" applyFont="1" applyAlignment="1">
      <alignment horizontal="center" vertical="center" wrapText="1"/>
    </xf>
    <xf numFmtId="0" fontId="28" fillId="39" borderId="0" xfId="0" applyFont="1" applyFill="1" applyAlignment="1">
      <alignment horizontal="center" vertical="center"/>
    </xf>
    <xf numFmtId="0" fontId="28" fillId="36" borderId="0" xfId="0" applyFont="1" applyFill="1" applyAlignment="1">
      <alignment horizontal="center" vertical="center"/>
    </xf>
    <xf numFmtId="0" fontId="28" fillId="40" borderId="0" xfId="0" applyFont="1" applyFill="1" applyAlignment="1">
      <alignment horizontal="center" vertical="center"/>
    </xf>
    <xf numFmtId="0" fontId="0" fillId="0" borderId="0" xfId="0" applyAlignment="1"/>
    <xf numFmtId="0" fontId="41" fillId="0" borderId="0" xfId="0" applyFont="1" applyAlignment="1"/>
    <xf numFmtId="0" fontId="41" fillId="0" borderId="22" xfId="0" applyFont="1" applyBorder="1" applyAlignment="1"/>
  </cellXfs>
  <cellStyles count="4">
    <cellStyle name="Currency" xfId="3" builtinId="4"/>
    <cellStyle name="Hyperlink" xfId="2" builtinId="8"/>
    <cellStyle name="Normal" xfId="0" builtinId="0"/>
    <cellStyle name="Percent" xfId="1" builtinId="5"/>
  </cellStyles>
  <dxfs count="42">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i val="0"/>
        <strike val="0"/>
        <condense val="0"/>
        <extend val="0"/>
        <outline val="0"/>
        <shadow val="0"/>
        <u val="none"/>
        <vertAlign val="baseline"/>
        <sz val="12"/>
        <color rgb="FFFF0000"/>
        <name val="Source Sans Pro"/>
        <family val="2"/>
        <scheme val="none"/>
      </font>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ont>
        <b/>
        <i val="0"/>
        <strike val="0"/>
        <condense val="0"/>
        <extend val="0"/>
        <outline val="0"/>
        <shadow val="0"/>
        <u val="none"/>
        <vertAlign val="baseline"/>
        <sz val="10"/>
        <color rgb="FF000000"/>
        <name val="Arial"/>
        <family val="2"/>
        <scheme val="none"/>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ill>
        <patternFill patternType="solid">
          <fgColor rgb="FFFFFFFF"/>
          <bgColor rgb="FFFFFFFF"/>
        </patternFill>
      </fill>
    </dxf>
    <dxf>
      <fill>
        <patternFill patternType="solid">
          <fgColor rgb="FFE8F0FE"/>
          <bgColor rgb="FFE8F0FE"/>
        </patternFill>
      </fill>
    </dxf>
    <dxf>
      <fill>
        <patternFill patternType="solid">
          <fgColor rgb="FFFFFFFF"/>
          <bgColor rgb="FFFFFFFF"/>
        </patternFill>
      </fill>
    </dxf>
    <dxf>
      <fill>
        <patternFill patternType="solid">
          <fgColor rgb="FFE8F0FE"/>
          <bgColor rgb="FFE8F0FE"/>
        </patternFill>
      </fill>
    </dxf>
  </dxfs>
  <tableStyles count="2">
    <tableStyle name="BLANK Report | All Networks-style" pivot="0" count="2" xr9:uid="{00000000-0011-0000-FFFF-FFFF00000000}">
      <tableStyleElement type="firstRowStripe" dxfId="41"/>
      <tableStyleElement type="secondRowStripe" dxfId="40"/>
    </tableStyle>
    <tableStyle name="EXAMPLE Monthly Report | All Ne-style" pivot="0" count="2" xr9:uid="{00000000-0011-0000-FFFF-FFFF01000000}">
      <tableStyleElement type="firstRowStripe" dxfId="39"/>
      <tableStyleElement type="secondRowStripe" dxfId="38"/>
    </tableStyle>
  </tableStyles>
  <colors>
    <mruColors>
      <color rgb="FFFFFFCC"/>
      <color rgb="FFFFCCFF"/>
      <color rgb="FFFF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26" Type="http://schemas.openxmlformats.org/officeDocument/2006/relationships/calcChain" Target="calcChain.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 Id="rId27"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58.jpeg"/><Relationship Id="rId13" Type="http://schemas.openxmlformats.org/officeDocument/2006/relationships/image" Target="../media/image63.jpeg"/><Relationship Id="rId3" Type="http://schemas.openxmlformats.org/officeDocument/2006/relationships/image" Target="../media/image53.jpeg"/><Relationship Id="rId7" Type="http://schemas.openxmlformats.org/officeDocument/2006/relationships/image" Target="../media/image57.jpeg"/><Relationship Id="rId12" Type="http://schemas.openxmlformats.org/officeDocument/2006/relationships/image" Target="../media/image62.jpeg"/><Relationship Id="rId2" Type="http://schemas.openxmlformats.org/officeDocument/2006/relationships/image" Target="../media/image52.jpeg"/><Relationship Id="rId1" Type="http://schemas.openxmlformats.org/officeDocument/2006/relationships/image" Target="../media/image51.jpeg"/><Relationship Id="rId6" Type="http://schemas.openxmlformats.org/officeDocument/2006/relationships/image" Target="../media/image56.jpeg"/><Relationship Id="rId11" Type="http://schemas.openxmlformats.org/officeDocument/2006/relationships/image" Target="../media/image61.jpeg"/><Relationship Id="rId5" Type="http://schemas.openxmlformats.org/officeDocument/2006/relationships/image" Target="../media/image55.jpeg"/><Relationship Id="rId10" Type="http://schemas.openxmlformats.org/officeDocument/2006/relationships/image" Target="../media/image60.jpeg"/><Relationship Id="rId4" Type="http://schemas.openxmlformats.org/officeDocument/2006/relationships/image" Target="../media/image54.jpeg"/><Relationship Id="rId9" Type="http://schemas.openxmlformats.org/officeDocument/2006/relationships/image" Target="../media/image59.jpeg"/><Relationship Id="rId14" Type="http://schemas.openxmlformats.org/officeDocument/2006/relationships/image" Target="../media/image6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66.jpeg"/><Relationship Id="rId1" Type="http://schemas.openxmlformats.org/officeDocument/2006/relationships/image" Target="../media/image65.png"/></Relationships>
</file>

<file path=xl/drawings/drawing1.xml><?xml version="1.0" encoding="utf-8"?>
<xdr:wsDr xmlns:xdr="http://schemas.openxmlformats.org/drawingml/2006/spreadsheetDrawing" xmlns:a="http://schemas.openxmlformats.org/drawingml/2006/main">
  <xdr:twoCellAnchor editAs="oneCell">
    <xdr:from>
      <xdr:col>5</xdr:col>
      <xdr:colOff>1279072</xdr:colOff>
      <xdr:row>144</xdr:row>
      <xdr:rowOff>54427</xdr:rowOff>
    </xdr:from>
    <xdr:to>
      <xdr:col>5</xdr:col>
      <xdr:colOff>2732316</xdr:colOff>
      <xdr:row>144</xdr:row>
      <xdr:rowOff>1507671</xdr:rowOff>
    </xdr:to>
    <xdr:pic>
      <xdr:nvPicPr>
        <xdr:cNvPr id="13" name="Picture 12" descr="A close-up of a hand holding a black device&#10;&#10;Description automatically generated">
          <a:extLst>
            <a:ext uri="{FF2B5EF4-FFF2-40B4-BE49-F238E27FC236}">
              <a16:creationId xmlns:a16="http://schemas.microsoft.com/office/drawing/2014/main" id="{5519BB6A-D346-4087-BB74-8B28B49FD50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150679" y="10150927"/>
          <a:ext cx="1453244" cy="1453244"/>
        </a:xfrm>
        <a:prstGeom prst="rect">
          <a:avLst/>
        </a:prstGeom>
      </xdr:spPr>
    </xdr:pic>
    <xdr:clientData/>
  </xdr:twoCellAnchor>
  <xdr:twoCellAnchor editAs="oneCell">
    <xdr:from>
      <xdr:col>5</xdr:col>
      <xdr:colOff>2775860</xdr:colOff>
      <xdr:row>144</xdr:row>
      <xdr:rowOff>65314</xdr:rowOff>
    </xdr:from>
    <xdr:to>
      <xdr:col>5</xdr:col>
      <xdr:colOff>4204610</xdr:colOff>
      <xdr:row>144</xdr:row>
      <xdr:rowOff>1494064</xdr:rowOff>
    </xdr:to>
    <xdr:pic>
      <xdr:nvPicPr>
        <xdr:cNvPr id="14" name="Picture 13" descr="A person wearing a helmet&#10;&#10;Description automatically generated">
          <a:extLst>
            <a:ext uri="{FF2B5EF4-FFF2-40B4-BE49-F238E27FC236}">
              <a16:creationId xmlns:a16="http://schemas.microsoft.com/office/drawing/2014/main" id="{846E058A-F25B-4D2B-92C5-27D7EFB85A4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647467" y="10161814"/>
          <a:ext cx="1428750" cy="1428750"/>
        </a:xfrm>
        <a:prstGeom prst="rect">
          <a:avLst/>
        </a:prstGeom>
      </xdr:spPr>
    </xdr:pic>
    <xdr:clientData/>
  </xdr:twoCellAnchor>
  <xdr:twoCellAnchor editAs="oneCell">
    <xdr:from>
      <xdr:col>5</xdr:col>
      <xdr:colOff>2735035</xdr:colOff>
      <xdr:row>139</xdr:row>
      <xdr:rowOff>68037</xdr:rowOff>
    </xdr:from>
    <xdr:to>
      <xdr:col>5</xdr:col>
      <xdr:colOff>4144735</xdr:colOff>
      <xdr:row>139</xdr:row>
      <xdr:rowOff>1820637</xdr:rowOff>
    </xdr:to>
    <xdr:pic>
      <xdr:nvPicPr>
        <xdr:cNvPr id="15" name="Picture 14" descr="A person riding a motorcycle through a river&#10;&#10;Description automatically generated">
          <a:extLst>
            <a:ext uri="{FF2B5EF4-FFF2-40B4-BE49-F238E27FC236}">
              <a16:creationId xmlns:a16="http://schemas.microsoft.com/office/drawing/2014/main" id="{422F7570-FDDF-4632-976E-9746DDF581CA}"/>
            </a:ext>
            <a:ext uri="{147F2762-F138-4A5C-976F-8EAC2B608ADB}">
              <a16:predDERef xmlns:a16="http://schemas.microsoft.com/office/drawing/2014/main" pred="{2A586DAE-985D-8E61-1634-FE3D3A711A21}"/>
            </a:ext>
          </a:extLst>
        </xdr:cNvPr>
        <xdr:cNvPicPr>
          <a:picLocks noChangeAspect="1"/>
        </xdr:cNvPicPr>
      </xdr:nvPicPr>
      <xdr:blipFill>
        <a:blip xmlns:r="http://schemas.openxmlformats.org/officeDocument/2006/relationships" r:embed="rId3"/>
        <a:stretch>
          <a:fillRect/>
        </a:stretch>
      </xdr:blipFill>
      <xdr:spPr>
        <a:xfrm>
          <a:off x="9606642" y="9769930"/>
          <a:ext cx="1409700" cy="1752600"/>
        </a:xfrm>
        <a:prstGeom prst="rect">
          <a:avLst/>
        </a:prstGeom>
      </xdr:spPr>
    </xdr:pic>
    <xdr:clientData/>
  </xdr:twoCellAnchor>
  <xdr:twoCellAnchor editAs="oneCell">
    <xdr:from>
      <xdr:col>5</xdr:col>
      <xdr:colOff>1768923</xdr:colOff>
      <xdr:row>134</xdr:row>
      <xdr:rowOff>122464</xdr:rowOff>
    </xdr:from>
    <xdr:to>
      <xdr:col>5</xdr:col>
      <xdr:colOff>3265715</xdr:colOff>
      <xdr:row>134</xdr:row>
      <xdr:rowOff>1619256</xdr:rowOff>
    </xdr:to>
    <xdr:pic>
      <xdr:nvPicPr>
        <xdr:cNvPr id="16" name="Picture 15" descr="A person sitting on a motorcycle&#10;&#10;Description automatically generated">
          <a:extLst>
            <a:ext uri="{FF2B5EF4-FFF2-40B4-BE49-F238E27FC236}">
              <a16:creationId xmlns:a16="http://schemas.microsoft.com/office/drawing/2014/main" id="{CB268CD7-8559-413B-B804-7C3DADE691A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640530" y="5129893"/>
          <a:ext cx="1496792" cy="1496792"/>
        </a:xfrm>
        <a:prstGeom prst="rect">
          <a:avLst/>
        </a:prstGeom>
      </xdr:spPr>
    </xdr:pic>
    <xdr:clientData/>
  </xdr:twoCellAnchor>
  <xdr:twoCellAnchor editAs="oneCell">
    <xdr:from>
      <xdr:col>5</xdr:col>
      <xdr:colOff>204108</xdr:colOff>
      <xdr:row>134</xdr:row>
      <xdr:rowOff>114308</xdr:rowOff>
    </xdr:from>
    <xdr:to>
      <xdr:col>5</xdr:col>
      <xdr:colOff>1700894</xdr:colOff>
      <xdr:row>134</xdr:row>
      <xdr:rowOff>1611094</xdr:rowOff>
    </xdr:to>
    <xdr:pic>
      <xdr:nvPicPr>
        <xdr:cNvPr id="18" name="Picture 17" descr="A close-up of a person's jacket&#10;&#10;Description automatically generated">
          <a:extLst>
            <a:ext uri="{FF2B5EF4-FFF2-40B4-BE49-F238E27FC236}">
              <a16:creationId xmlns:a16="http://schemas.microsoft.com/office/drawing/2014/main" id="{15149CEE-1116-4B8C-9011-8FB57DE2361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75715" y="5121737"/>
          <a:ext cx="1496786" cy="1496786"/>
        </a:xfrm>
        <a:prstGeom prst="rect">
          <a:avLst/>
        </a:prstGeom>
      </xdr:spPr>
    </xdr:pic>
    <xdr:clientData/>
  </xdr:twoCellAnchor>
  <xdr:twoCellAnchor editAs="oneCell">
    <xdr:from>
      <xdr:col>5</xdr:col>
      <xdr:colOff>3442604</xdr:colOff>
      <xdr:row>134</xdr:row>
      <xdr:rowOff>111588</xdr:rowOff>
    </xdr:from>
    <xdr:to>
      <xdr:col>5</xdr:col>
      <xdr:colOff>4936662</xdr:colOff>
      <xdr:row>134</xdr:row>
      <xdr:rowOff>1605646</xdr:rowOff>
    </xdr:to>
    <xdr:pic>
      <xdr:nvPicPr>
        <xdr:cNvPr id="20" name="Picture 19" descr="A person wearing a black jacket&#10;&#10;Description automatically generated">
          <a:extLst>
            <a:ext uri="{FF2B5EF4-FFF2-40B4-BE49-F238E27FC236}">
              <a16:creationId xmlns:a16="http://schemas.microsoft.com/office/drawing/2014/main" id="{03C868DC-E47B-4B02-A1AF-E95568EE75F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0314211" y="5119017"/>
          <a:ext cx="1494058" cy="1494058"/>
        </a:xfrm>
        <a:prstGeom prst="rect">
          <a:avLst/>
        </a:prstGeom>
      </xdr:spPr>
    </xdr:pic>
    <xdr:clientData/>
  </xdr:twoCellAnchor>
  <xdr:twoCellAnchor editAs="oneCell">
    <xdr:from>
      <xdr:col>5</xdr:col>
      <xdr:colOff>1524003</xdr:colOff>
      <xdr:row>129</xdr:row>
      <xdr:rowOff>670280</xdr:rowOff>
    </xdr:from>
    <xdr:to>
      <xdr:col>5</xdr:col>
      <xdr:colOff>2826761</xdr:colOff>
      <xdr:row>129</xdr:row>
      <xdr:rowOff>1973038</xdr:rowOff>
    </xdr:to>
    <xdr:pic>
      <xdr:nvPicPr>
        <xdr:cNvPr id="22" name="Picture 21" descr="A person in a motorcycle helmet&#10;&#10;Description automatically generated">
          <a:extLst>
            <a:ext uri="{FF2B5EF4-FFF2-40B4-BE49-F238E27FC236}">
              <a16:creationId xmlns:a16="http://schemas.microsoft.com/office/drawing/2014/main" id="{27E8B98C-AEFE-473B-B9FF-03A05143ADF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5610" y="2139851"/>
          <a:ext cx="1302758" cy="1302758"/>
        </a:xfrm>
        <a:prstGeom prst="rect">
          <a:avLst/>
        </a:prstGeom>
      </xdr:spPr>
    </xdr:pic>
    <xdr:clientData/>
  </xdr:twoCellAnchor>
  <xdr:twoCellAnchor editAs="oneCell">
    <xdr:from>
      <xdr:col>5</xdr:col>
      <xdr:colOff>2898321</xdr:colOff>
      <xdr:row>129</xdr:row>
      <xdr:rowOff>656669</xdr:rowOff>
    </xdr:from>
    <xdr:to>
      <xdr:col>5</xdr:col>
      <xdr:colOff>3940530</xdr:colOff>
      <xdr:row>129</xdr:row>
      <xdr:rowOff>1959430</xdr:rowOff>
    </xdr:to>
    <xdr:pic>
      <xdr:nvPicPr>
        <xdr:cNvPr id="23" name="Picture 22" descr="A person wearing a glove&#10;&#10;Description automatically generated">
          <a:extLst>
            <a:ext uri="{FF2B5EF4-FFF2-40B4-BE49-F238E27FC236}">
              <a16:creationId xmlns:a16="http://schemas.microsoft.com/office/drawing/2014/main" id="{AEE7BD28-4717-4E62-A7D1-2F472C70673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769928" y="2126240"/>
          <a:ext cx="1042209" cy="1302761"/>
        </a:xfrm>
        <a:prstGeom prst="rect">
          <a:avLst/>
        </a:prstGeom>
      </xdr:spPr>
    </xdr:pic>
    <xdr:clientData/>
  </xdr:twoCellAnchor>
  <xdr:twoCellAnchor editAs="oneCell">
    <xdr:from>
      <xdr:col>5</xdr:col>
      <xdr:colOff>149679</xdr:colOff>
      <xdr:row>129</xdr:row>
      <xdr:rowOff>684453</xdr:rowOff>
    </xdr:from>
    <xdr:to>
      <xdr:col>5</xdr:col>
      <xdr:colOff>1454592</xdr:colOff>
      <xdr:row>129</xdr:row>
      <xdr:rowOff>1989366</xdr:rowOff>
    </xdr:to>
    <xdr:pic>
      <xdr:nvPicPr>
        <xdr:cNvPr id="24" name="Picture 23" descr="A person wearing a helmet and goggles&#10;&#10;Description automatically generated">
          <a:extLst>
            <a:ext uri="{FF2B5EF4-FFF2-40B4-BE49-F238E27FC236}">
              <a16:creationId xmlns:a16="http://schemas.microsoft.com/office/drawing/2014/main" id="{8DC4090E-DFDD-4EBB-8CC3-544DEC1106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021286" y="2154024"/>
          <a:ext cx="1304913" cy="1304913"/>
        </a:xfrm>
        <a:prstGeom prst="rect">
          <a:avLst/>
        </a:prstGeom>
      </xdr:spPr>
    </xdr:pic>
    <xdr:clientData/>
  </xdr:twoCellAnchor>
  <xdr:twoCellAnchor editAs="oneCell">
    <xdr:from>
      <xdr:col>5</xdr:col>
      <xdr:colOff>3986893</xdr:colOff>
      <xdr:row>129</xdr:row>
      <xdr:rowOff>666751</xdr:rowOff>
    </xdr:from>
    <xdr:to>
      <xdr:col>6</xdr:col>
      <xdr:colOff>285751</xdr:colOff>
      <xdr:row>129</xdr:row>
      <xdr:rowOff>1945824</xdr:rowOff>
    </xdr:to>
    <xdr:pic>
      <xdr:nvPicPr>
        <xdr:cNvPr id="25" name="Picture 24" descr="A group of people on motorcycles&#10;&#10;Description automatically generated">
          <a:extLst>
            <a:ext uri="{FF2B5EF4-FFF2-40B4-BE49-F238E27FC236}">
              <a16:creationId xmlns:a16="http://schemas.microsoft.com/office/drawing/2014/main" id="{D23628F7-9885-484D-BCF7-F10B3D7F184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858500" y="2136322"/>
          <a:ext cx="1279073" cy="1279073"/>
        </a:xfrm>
        <a:prstGeom prst="rect">
          <a:avLst/>
        </a:prstGeom>
      </xdr:spPr>
    </xdr:pic>
    <xdr:clientData/>
  </xdr:twoCellAnchor>
  <xdr:twoCellAnchor editAs="oneCell">
    <xdr:from>
      <xdr:col>5</xdr:col>
      <xdr:colOff>2299607</xdr:colOff>
      <xdr:row>147</xdr:row>
      <xdr:rowOff>31214</xdr:rowOff>
    </xdr:from>
    <xdr:to>
      <xdr:col>5</xdr:col>
      <xdr:colOff>3510321</xdr:colOff>
      <xdr:row>147</xdr:row>
      <xdr:rowOff>1846398</xdr:rowOff>
    </xdr:to>
    <xdr:pic>
      <xdr:nvPicPr>
        <xdr:cNvPr id="27" name="Picture 26" descr="A motorcycle parked in a grassy area&#10;&#10;Description automatically generated">
          <a:extLst>
            <a:ext uri="{FF2B5EF4-FFF2-40B4-BE49-F238E27FC236}">
              <a16:creationId xmlns:a16="http://schemas.microsoft.com/office/drawing/2014/main" id="{B5674C11-BC46-EED0-3FA5-D31EF90AA25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171214" y="12059928"/>
          <a:ext cx="1210714" cy="1815184"/>
        </a:xfrm>
        <a:prstGeom prst="rect">
          <a:avLst/>
        </a:prstGeom>
      </xdr:spPr>
    </xdr:pic>
    <xdr:clientData/>
  </xdr:twoCellAnchor>
  <xdr:twoCellAnchor editAs="oneCell">
    <xdr:from>
      <xdr:col>5</xdr:col>
      <xdr:colOff>966429</xdr:colOff>
      <xdr:row>147</xdr:row>
      <xdr:rowOff>58751</xdr:rowOff>
    </xdr:from>
    <xdr:to>
      <xdr:col>5</xdr:col>
      <xdr:colOff>2179711</xdr:colOff>
      <xdr:row>147</xdr:row>
      <xdr:rowOff>1877785</xdr:rowOff>
    </xdr:to>
    <xdr:pic>
      <xdr:nvPicPr>
        <xdr:cNvPr id="29" name="Picture 28" descr="A person on a motorcycle in the mountains&#10;&#10;Description automatically generated">
          <a:extLst>
            <a:ext uri="{FF2B5EF4-FFF2-40B4-BE49-F238E27FC236}">
              <a16:creationId xmlns:a16="http://schemas.microsoft.com/office/drawing/2014/main" id="{7CCDA888-BF77-292F-476B-E42939A1810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8036" y="12087465"/>
          <a:ext cx="1213282" cy="1819034"/>
        </a:xfrm>
        <a:prstGeom prst="rect">
          <a:avLst/>
        </a:prstGeom>
      </xdr:spPr>
    </xdr:pic>
    <xdr:clientData/>
  </xdr:twoCellAnchor>
  <xdr:twoCellAnchor editAs="oneCell">
    <xdr:from>
      <xdr:col>5</xdr:col>
      <xdr:colOff>1115786</xdr:colOff>
      <xdr:row>150</xdr:row>
      <xdr:rowOff>57148</xdr:rowOff>
    </xdr:from>
    <xdr:to>
      <xdr:col>5</xdr:col>
      <xdr:colOff>2898322</xdr:colOff>
      <xdr:row>150</xdr:row>
      <xdr:rowOff>1839684</xdr:rowOff>
    </xdr:to>
    <xdr:pic>
      <xdr:nvPicPr>
        <xdr:cNvPr id="31" name="Picture 30" descr="A person cleaning a car&#10;&#10;Description automatically generated">
          <a:extLst>
            <a:ext uri="{FF2B5EF4-FFF2-40B4-BE49-F238E27FC236}">
              <a16:creationId xmlns:a16="http://schemas.microsoft.com/office/drawing/2014/main" id="{F77DFB54-7C85-A8CD-50FF-4ADE68F391C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987393" y="14875327"/>
          <a:ext cx="1782536" cy="1782536"/>
        </a:xfrm>
        <a:prstGeom prst="rect">
          <a:avLst/>
        </a:prstGeom>
      </xdr:spPr>
    </xdr:pic>
    <xdr:clientData/>
  </xdr:twoCellAnchor>
  <xdr:twoCellAnchor editAs="oneCell">
    <xdr:from>
      <xdr:col>5</xdr:col>
      <xdr:colOff>1115785</xdr:colOff>
      <xdr:row>153</xdr:row>
      <xdr:rowOff>57151</xdr:rowOff>
    </xdr:from>
    <xdr:to>
      <xdr:col>5</xdr:col>
      <xdr:colOff>2786741</xdr:colOff>
      <xdr:row>153</xdr:row>
      <xdr:rowOff>1728107</xdr:rowOff>
    </xdr:to>
    <xdr:pic>
      <xdr:nvPicPr>
        <xdr:cNvPr id="33" name="Picture 32" descr="A group of people walking in the snow&#10;&#10;Description automatically generated">
          <a:extLst>
            <a:ext uri="{FF2B5EF4-FFF2-40B4-BE49-F238E27FC236}">
              <a16:creationId xmlns:a16="http://schemas.microsoft.com/office/drawing/2014/main" id="{99DA62AB-E650-9823-28AF-473F12F007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987392" y="16603437"/>
          <a:ext cx="1670956" cy="1670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1006929</xdr:colOff>
      <xdr:row>118</xdr:row>
      <xdr:rowOff>49769</xdr:rowOff>
    </xdr:from>
    <xdr:to>
      <xdr:col>5</xdr:col>
      <xdr:colOff>2394857</xdr:colOff>
      <xdr:row>118</xdr:row>
      <xdr:rowOff>1708204</xdr:rowOff>
    </xdr:to>
    <xdr:pic>
      <xdr:nvPicPr>
        <xdr:cNvPr id="14" name="Picture 13">
          <a:extLst>
            <a:ext uri="{FF2B5EF4-FFF2-40B4-BE49-F238E27FC236}">
              <a16:creationId xmlns:a16="http://schemas.microsoft.com/office/drawing/2014/main" id="{3EBDDF3F-B201-FF07-F7BE-2D0EFFDD44D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78536" y="2322162"/>
          <a:ext cx="1387928" cy="1658435"/>
        </a:xfrm>
        <a:prstGeom prst="rect">
          <a:avLst/>
        </a:prstGeom>
      </xdr:spPr>
    </xdr:pic>
    <xdr:clientData/>
  </xdr:twoCellAnchor>
  <xdr:twoCellAnchor editAs="oneCell">
    <xdr:from>
      <xdr:col>5</xdr:col>
      <xdr:colOff>1755320</xdr:colOff>
      <xdr:row>126</xdr:row>
      <xdr:rowOff>54432</xdr:rowOff>
    </xdr:from>
    <xdr:to>
      <xdr:col>5</xdr:col>
      <xdr:colOff>3047999</xdr:colOff>
      <xdr:row>126</xdr:row>
      <xdr:rowOff>1778004</xdr:rowOff>
    </xdr:to>
    <xdr:pic>
      <xdr:nvPicPr>
        <xdr:cNvPr id="3" name="Picture 2" descr="A camera and umbrellas in a photo studio&#10;&#10;Description automatically generated">
          <a:extLst>
            <a:ext uri="{FF2B5EF4-FFF2-40B4-BE49-F238E27FC236}">
              <a16:creationId xmlns:a16="http://schemas.microsoft.com/office/drawing/2014/main" id="{0F64DDB5-EDE3-5579-DF62-49816E111E7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8411481" y="5794378"/>
          <a:ext cx="1723572" cy="129267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atharyne Walton" id="{EA07A3D5-17C6-4C0A-BCC8-8CC50393D615}" userId="S::catharyne.walton@motohaus.com::230a3c57-b865-49d2-a0e8-1d81f5f417b4" providerId="AD"/>
</personList>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jpe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jpe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jpe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jpe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jpeg"/><Relationship Id="rId1" Type="http://schemas.openxmlformats.org/officeDocument/2006/relationships/image" Target="../media/image1.png"/><Relationship Id="rId6" Type="http://schemas.openxmlformats.org/officeDocument/2006/relationships/image" Target="../media/image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0">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B22:N47" headerRowCount="0">
  <tableColumns count="13">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 id="5" xr3:uid="{00000000-0010-0000-0000-000005000000}" name="Column5"/>
    <tableColumn id="6" xr3:uid="{00000000-0010-0000-0000-000006000000}" name="Column6"/>
    <tableColumn id="7" xr3:uid="{00000000-0010-0000-0000-000007000000}" name="Column7"/>
    <tableColumn id="8" xr3:uid="{00000000-0010-0000-0000-000008000000}" name="Column8"/>
    <tableColumn id="9" xr3:uid="{00000000-0010-0000-0000-000009000000}" name="Column9"/>
    <tableColumn id="10" xr3:uid="{00000000-0010-0000-0000-00000A000000}" name="Column10"/>
    <tableColumn id="11" xr3:uid="{00000000-0010-0000-0000-00000B000000}" name="Column11"/>
    <tableColumn id="12" xr3:uid="{00000000-0010-0000-0000-00000C000000}" name="Column12"/>
    <tableColumn id="13" xr3:uid="{00000000-0010-0000-0000-00000D000000}" name="Column13"/>
  </tableColumns>
  <tableStyleInfo name="BLANK Report | All Networks-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B39:O51" headerRowCount="0">
  <tableColumns count="14">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 id="5" xr3:uid="{00000000-0010-0000-0100-000005000000}" name="Column5"/>
    <tableColumn id="6" xr3:uid="{00000000-0010-0000-0100-000006000000}" name="Column6"/>
    <tableColumn id="7" xr3:uid="{00000000-0010-0000-0100-000007000000}" name="Column7"/>
    <tableColumn id="8" xr3:uid="{00000000-0010-0000-0100-000008000000}" name="Column8"/>
    <tableColumn id="9" xr3:uid="{00000000-0010-0000-0100-000009000000}" name="Column9"/>
    <tableColumn id="10" xr3:uid="{00000000-0010-0000-0100-00000A000000}" name="Column10"/>
    <tableColumn id="11" xr3:uid="{00000000-0010-0000-0100-00000B000000}" name="Column11"/>
    <tableColumn id="12" xr3:uid="{00000000-0010-0000-0100-00000C000000}" name="Column12"/>
    <tableColumn id="13" xr3:uid="{00000000-0010-0000-0100-00000D000000}" name="Column13"/>
    <tableColumn id="14" xr3:uid="{2D184E77-FDB3-4A1F-9161-34A769554E8C}" name="Column14" dataDxfId="37">
      <calculatedColumnFormula>N36-M36</calculatedColumnFormula>
    </tableColumn>
  </tableColumns>
  <tableStyleInfo name="EXAMPLE Monthly Report | All Ne-style"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56A7125-B260-4E85-AE9B-9A8FB8548DD2}" name="Table_24" displayName="Table_24" ref="C32:AD39" headerRowCount="0" totalsRowShown="0">
  <tableColumns count="28">
    <tableColumn id="1" xr3:uid="{007D8654-2D66-45C7-96C4-A3A861EC470B}" name="Column1" totalsRowDxfId="36"/>
    <tableColumn id="15" xr3:uid="{FAFB847A-1641-44AE-A862-030DDC71EB33}" name="Column15"/>
    <tableColumn id="16" xr3:uid="{060FFFA5-A21E-448F-A437-2CBCA0EC68B9}" name="Column16" totalsRowDxfId="35"/>
    <tableColumn id="17" xr3:uid="{88FA5D77-B904-4167-A6B4-ABEDB479B0AB}" name="Column17" totalsRowDxfId="34"/>
    <tableColumn id="18" xr3:uid="{BF8C74C9-AA74-4A1D-8470-B8BF4DA85ABE}" name="Column18" totalsRowDxfId="33"/>
    <tableColumn id="19" xr3:uid="{B1089135-299F-42A2-8472-F95910935093}" name="Column19" totalsRowDxfId="32"/>
    <tableColumn id="20" xr3:uid="{94682601-1E1F-4839-87CF-40B83EB6ACE7}" name="Column20"/>
    <tableColumn id="21" xr3:uid="{F2C1472A-E5CE-4FDF-B62E-949E4E0DE03E}" name="Column21"/>
    <tableColumn id="22" xr3:uid="{B1B0BF57-591F-4726-B19B-648F1CB16F88}" name="Column22"/>
    <tableColumn id="23" xr3:uid="{797D4267-5B62-412B-AF8D-AE709E3B3828}" name="Column23"/>
    <tableColumn id="24" xr3:uid="{C11C29CF-0651-4AA3-8309-85617BE30D01}" name="Column24"/>
    <tableColumn id="25" xr3:uid="{ED5EE1DC-A211-441A-B16D-2780279CCFED}" name="Column25"/>
    <tableColumn id="14" xr3:uid="{2C322D2D-F41A-4C8D-AB2E-9632512E9F4E}" name="Column14" dataDxfId="31"/>
    <tableColumn id="26" xr3:uid="{7CEA972B-CBE0-46AF-AF34-DAFCDE0E8261}" name="Column26" dataDxfId="30"/>
    <tableColumn id="28" xr3:uid="{9C24D3E4-A227-4098-8D52-3747217DFBE8}" name="Column28"/>
    <tableColumn id="2" xr3:uid="{113B26CD-EFD8-4E5B-A3ED-925D34C0CAE9}" name="Column2" totalsRowDxfId="29"/>
    <tableColumn id="3" xr3:uid="{2F446429-9688-4672-8730-4584B0F9BEC8}" name="Column3" totalsRowDxfId="28"/>
    <tableColumn id="4" xr3:uid="{8DB5404B-3C22-4F65-B1D8-43666671B633}" name="Column4" totalsRowDxfId="27"/>
    <tableColumn id="5" xr3:uid="{E2BDA702-8163-40F9-B729-2D8FDFE85A30}" name="Column5" totalsRowDxfId="26"/>
    <tableColumn id="6" xr3:uid="{4422EAC4-C9DE-409E-BBD6-33A3B948B5DD}" name="Column6" dataDxfId="24" totalsRowDxfId="25">
      <calculatedColumnFormula>Table_24[[#This Row],[Column5]]-Table_24[[#This Row],[Column2]]</calculatedColumnFormula>
    </tableColumn>
    <tableColumn id="7" xr3:uid="{4E2EA319-A01E-4990-99DE-EF2822C75B49}" name="Column7" totalsRowDxfId="23"/>
    <tableColumn id="8" xr3:uid="{626B876C-20D5-477F-AD5B-815324992807}" name="Column8" totalsRowDxfId="22"/>
    <tableColumn id="9" xr3:uid="{77A14384-6FD9-4DE7-B7BC-C014CE9FE3C7}" name="Column9" totalsRowDxfId="21"/>
    <tableColumn id="10" xr3:uid="{594586EE-4EB8-416D-925F-C1A47E6F1DD2}" name="Column10" totalsRowDxfId="20"/>
    <tableColumn id="11" xr3:uid="{19A359AD-03D7-404A-A9CC-402767929D0C}" name="Column11" totalsRowDxfId="19"/>
    <tableColumn id="12" xr3:uid="{7C86EADF-A827-465E-B07B-0E08E907C893}" name="Column12" totalsRowDxfId="18"/>
    <tableColumn id="13" xr3:uid="{10C4D237-8EAA-4D00-A3B8-3AAC7A9AB9F0}" name="Column13" totalsRowDxfId="17"/>
    <tableColumn id="27" xr3:uid="{04AFF544-E261-43EF-8DCF-93D184300C8F}" name="Column27" totalsRowDxfId="16"/>
  </tableColumns>
  <tableStyleInfo name="EXAMPLE Monthly Report | All Ne-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V4" dT="2023-10-27T10:15:14.65" personId="{EA07A3D5-17C6-4C0A-BCC8-8CC50393D615}" id="{6AD05DCD-10E1-4284-A3FE-E0CE16F15E95}">
    <text>Poor weather expected all week, lower temps but rain every day</text>
  </threadedComment>
  <threadedComment ref="U42" dT="2023-10-30T09:16:15.58" personId="{EA07A3D5-17C6-4C0A-BCC8-8CC50393D615}" id="{D3F7561C-A172-497C-B4B2-BF429C25FD88}">
    <text>6 total new followers in this week but 4x unfollows</text>
  </threadedComment>
</ThreadedComments>
</file>

<file path=xl/threadedComments/threadedComment2.xml><?xml version="1.0" encoding="utf-8"?>
<ThreadedComments xmlns="http://schemas.microsoft.com/office/spreadsheetml/2018/threadedcomments" xmlns:x="http://schemas.openxmlformats.org/spreadsheetml/2006/main">
  <threadedComment ref="U4" dT="2023-10-27T10:15:14.65" personId="{EA07A3D5-17C6-4C0A-BCC8-8CC50393D615}" id="{2C0AF760-58C8-4AD8-9F33-B6C818796EB6}">
    <text>Poor weather expected all week, lower temps but rain every day</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1.xml"/><Relationship Id="rId1"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table" Target="../tables/table3.xml"/><Relationship Id="rId1" Type="http://schemas.openxmlformats.org/officeDocument/2006/relationships/vmlDrawing" Target="../drawings/vmlDrawing2.vml"/><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s://www.instagram.com/accounts/insights/?timeframe=7"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tabColor rgb="FFF9C747"/>
    <outlinePr summaryBelow="0" summaryRight="0"/>
  </sheetPr>
  <dimension ref="A1:AL55"/>
  <sheetViews>
    <sheetView workbookViewId="0">
      <pane xSplit="2" topLeftCell="C1" activePane="topRight" state="frozen"/>
      <selection pane="topRight" activeCell="AM6" sqref="AM6"/>
    </sheetView>
  </sheetViews>
  <sheetFormatPr defaultColWidth="12.42578125" defaultRowHeight="15.75" customHeight="1"/>
  <cols>
    <col min="1" max="1" width="11.42578125" customWidth="1"/>
    <col min="2" max="2" width="31.42578125" customWidth="1"/>
    <col min="6" max="6" width="13.28515625" customWidth="1"/>
    <col min="9" max="9" width="12.42578125" customWidth="1"/>
  </cols>
  <sheetData>
    <row r="1" spans="1:38" ht="23.25" customHeight="1">
      <c r="A1" s="1"/>
      <c r="B1" s="2"/>
      <c r="C1" s="572" t="s">
        <v>0</v>
      </c>
      <c r="D1" s="572"/>
      <c r="E1" s="572"/>
      <c r="F1" s="572"/>
      <c r="G1" s="572"/>
      <c r="H1" s="572"/>
      <c r="I1" s="572"/>
      <c r="J1" s="572"/>
      <c r="K1" s="572"/>
      <c r="L1" s="572"/>
      <c r="M1" s="572"/>
      <c r="N1" s="572"/>
      <c r="O1" s="572"/>
      <c r="P1" s="572"/>
      <c r="Q1" s="572"/>
      <c r="R1" s="572"/>
      <c r="S1" s="572"/>
      <c r="T1" s="572"/>
      <c r="U1" s="572"/>
      <c r="V1" s="572"/>
      <c r="W1" s="572"/>
      <c r="X1" s="572"/>
      <c r="Y1" s="572"/>
      <c r="Z1" s="572"/>
      <c r="AA1" s="572"/>
      <c r="AB1" s="572"/>
      <c r="AC1" s="572"/>
      <c r="AD1" s="572"/>
      <c r="AE1" s="572"/>
      <c r="AF1" s="572"/>
      <c r="AG1" s="572"/>
      <c r="AH1" s="130"/>
      <c r="AI1" s="130"/>
      <c r="AJ1" s="130"/>
      <c r="AK1" s="130"/>
      <c r="AL1" s="131"/>
    </row>
    <row r="2" spans="1:38" ht="12.95">
      <c r="A2" s="571" t="s">
        <v>1</v>
      </c>
      <c r="B2" s="697"/>
      <c r="C2" s="132">
        <v>45200</v>
      </c>
      <c r="D2" s="132">
        <v>45201</v>
      </c>
      <c r="E2" s="132">
        <v>45202</v>
      </c>
      <c r="F2" s="132">
        <v>45203</v>
      </c>
      <c r="G2" s="132">
        <v>45204</v>
      </c>
      <c r="H2" s="132">
        <v>45205</v>
      </c>
      <c r="I2" s="132">
        <v>45206</v>
      </c>
      <c r="J2" s="132">
        <v>45207</v>
      </c>
      <c r="K2" s="132">
        <v>45208</v>
      </c>
      <c r="L2" s="132">
        <v>45209</v>
      </c>
      <c r="M2" s="132">
        <v>45210</v>
      </c>
      <c r="N2" s="132">
        <v>45211</v>
      </c>
      <c r="O2" s="132">
        <v>45212</v>
      </c>
      <c r="P2" s="132">
        <v>45213</v>
      </c>
      <c r="Q2" s="132">
        <v>45214</v>
      </c>
      <c r="R2" s="132">
        <v>45215</v>
      </c>
      <c r="S2" s="132">
        <v>45216</v>
      </c>
      <c r="T2" s="132">
        <v>45217</v>
      </c>
      <c r="U2" s="132">
        <v>45218</v>
      </c>
      <c r="V2" s="132">
        <v>45219</v>
      </c>
      <c r="W2" s="132">
        <v>45220</v>
      </c>
      <c r="X2" s="132">
        <v>45221</v>
      </c>
      <c r="Y2" s="132">
        <v>45222</v>
      </c>
      <c r="Z2" s="132">
        <v>45223</v>
      </c>
      <c r="AA2" s="132">
        <v>45224</v>
      </c>
      <c r="AB2" s="132">
        <v>45225</v>
      </c>
      <c r="AC2" s="132">
        <v>45226</v>
      </c>
      <c r="AD2" s="132">
        <v>45227</v>
      </c>
      <c r="AE2" s="132">
        <v>45228</v>
      </c>
      <c r="AF2" s="132">
        <v>45229</v>
      </c>
      <c r="AG2" s="132">
        <v>45230</v>
      </c>
    </row>
    <row r="3" spans="1:38" ht="15.95">
      <c r="A3" s="3" t="s">
        <v>2</v>
      </c>
      <c r="B3" s="4"/>
      <c r="C3" s="5"/>
      <c r="D3" s="5"/>
      <c r="E3" s="5"/>
      <c r="F3" s="5"/>
      <c r="G3" s="5"/>
      <c r="H3" s="5"/>
      <c r="I3" s="5"/>
      <c r="J3" s="5"/>
      <c r="K3" s="5"/>
      <c r="L3" s="5"/>
      <c r="M3" s="5"/>
      <c r="N3" s="5"/>
    </row>
    <row r="4" spans="1:38" ht="15.95">
      <c r="A4" s="6"/>
      <c r="B4" s="7" t="s">
        <v>3</v>
      </c>
      <c r="C4" s="8" t="s">
        <v>4</v>
      </c>
      <c r="D4" s="8" t="s">
        <v>4</v>
      </c>
      <c r="E4" s="8" t="s">
        <v>4</v>
      </c>
      <c r="F4" s="8" t="s">
        <v>4</v>
      </c>
      <c r="G4" s="9"/>
      <c r="H4" s="9"/>
      <c r="I4" s="9"/>
      <c r="J4" s="9"/>
      <c r="K4" s="9"/>
      <c r="L4" s="9"/>
      <c r="M4" s="9"/>
      <c r="N4" s="9"/>
    </row>
    <row r="5" spans="1:38" ht="15.95">
      <c r="A5" s="10"/>
      <c r="B5" s="11" t="s">
        <v>5</v>
      </c>
      <c r="C5" s="12" t="s">
        <v>6</v>
      </c>
      <c r="D5" s="12" t="s">
        <v>6</v>
      </c>
      <c r="E5" s="12" t="s">
        <v>6</v>
      </c>
      <c r="F5" s="12" t="s">
        <v>6</v>
      </c>
      <c r="G5" s="13"/>
      <c r="H5" s="13"/>
      <c r="I5" s="13"/>
      <c r="J5" s="13"/>
      <c r="K5" s="13"/>
      <c r="L5" s="13"/>
      <c r="M5" s="13"/>
      <c r="N5" s="13"/>
    </row>
    <row r="6" spans="1:38" ht="15">
      <c r="A6" s="14"/>
      <c r="B6" s="7" t="s">
        <v>3</v>
      </c>
      <c r="C6" s="9"/>
      <c r="D6" s="9"/>
      <c r="E6" s="9"/>
      <c r="F6" s="9"/>
      <c r="G6" s="9"/>
      <c r="H6" s="9"/>
      <c r="I6" s="9"/>
      <c r="J6" s="9"/>
      <c r="K6" s="9"/>
      <c r="L6" s="9"/>
      <c r="M6" s="9"/>
      <c r="N6" s="9"/>
    </row>
    <row r="7" spans="1:38" ht="15">
      <c r="A7" s="10"/>
      <c r="B7" s="11" t="s">
        <v>5</v>
      </c>
      <c r="C7" s="13"/>
      <c r="D7" s="13"/>
      <c r="E7" s="13"/>
      <c r="F7" s="13"/>
      <c r="G7" s="13"/>
      <c r="H7" s="13"/>
      <c r="I7" s="13"/>
      <c r="J7" s="13"/>
      <c r="K7" s="13"/>
      <c r="L7" s="13"/>
      <c r="M7" s="13"/>
      <c r="N7" s="13"/>
    </row>
    <row r="8" spans="1:38" ht="32.1">
      <c r="A8" s="3" t="s">
        <v>7</v>
      </c>
      <c r="B8" s="4"/>
      <c r="C8" s="5"/>
      <c r="D8" s="5"/>
      <c r="E8" s="5"/>
      <c r="F8" s="5"/>
      <c r="G8" s="5"/>
      <c r="H8" s="5"/>
      <c r="I8" s="5"/>
      <c r="J8" s="5"/>
      <c r="K8" s="5"/>
      <c r="L8" s="5"/>
      <c r="M8" s="5"/>
      <c r="N8" s="5"/>
    </row>
    <row r="9" spans="1:38" ht="15.95">
      <c r="A9" s="15"/>
      <c r="B9" s="7" t="s">
        <v>3</v>
      </c>
      <c r="C9" s="8" t="s">
        <v>4</v>
      </c>
      <c r="D9" s="8" t="s">
        <v>4</v>
      </c>
      <c r="E9" s="8" t="s">
        <v>4</v>
      </c>
      <c r="F9" s="8" t="s">
        <v>4</v>
      </c>
      <c r="G9" s="5"/>
      <c r="H9" s="5"/>
      <c r="I9" s="5"/>
      <c r="J9" s="5"/>
      <c r="K9" s="5"/>
      <c r="L9" s="5"/>
      <c r="M9" s="5"/>
      <c r="N9" s="5"/>
    </row>
    <row r="10" spans="1:38" ht="15.95">
      <c r="A10" s="10"/>
      <c r="B10" s="11" t="s">
        <v>5</v>
      </c>
      <c r="C10" s="12" t="s">
        <v>6</v>
      </c>
      <c r="D10" s="12" t="s">
        <v>6</v>
      </c>
      <c r="E10" s="12" t="s">
        <v>6</v>
      </c>
      <c r="F10" s="12" t="s">
        <v>6</v>
      </c>
      <c r="G10" s="13"/>
      <c r="H10" s="13"/>
      <c r="I10" s="13"/>
      <c r="J10" s="13"/>
      <c r="K10" s="13"/>
      <c r="L10" s="13"/>
      <c r="M10" s="13"/>
      <c r="N10" s="13"/>
    </row>
    <row r="11" spans="1:38" ht="15.95">
      <c r="A11" s="16" t="s">
        <v>8</v>
      </c>
      <c r="B11" s="17"/>
      <c r="C11" s="5"/>
      <c r="D11" s="5"/>
      <c r="E11" s="5"/>
      <c r="F11" s="5"/>
      <c r="G11" s="5"/>
      <c r="H11" s="5"/>
      <c r="I11" s="5"/>
      <c r="J11" s="5"/>
      <c r="K11" s="5"/>
      <c r="L11" s="5"/>
      <c r="M11" s="5"/>
      <c r="N11" s="5"/>
    </row>
    <row r="12" spans="1:38" ht="15">
      <c r="A12" s="18"/>
      <c r="B12" s="19" t="s">
        <v>9</v>
      </c>
      <c r="C12" s="20"/>
      <c r="D12" s="20"/>
      <c r="E12" s="20"/>
      <c r="F12" s="20"/>
      <c r="G12" s="20"/>
      <c r="H12" s="20"/>
      <c r="I12" s="21"/>
      <c r="J12" s="20"/>
      <c r="K12" s="20"/>
      <c r="L12" s="20"/>
      <c r="M12" s="20"/>
      <c r="N12" s="20"/>
    </row>
    <row r="13" spans="1:38" ht="15">
      <c r="A13" s="22"/>
      <c r="B13" s="23" t="s">
        <v>5</v>
      </c>
      <c r="C13" s="24"/>
      <c r="D13" s="24"/>
      <c r="E13" s="24"/>
      <c r="F13" s="24"/>
      <c r="G13" s="24"/>
      <c r="H13" s="25"/>
      <c r="I13" s="25"/>
      <c r="J13" s="25"/>
      <c r="K13" s="25"/>
      <c r="L13" s="25"/>
      <c r="M13" s="25"/>
      <c r="N13" s="24"/>
    </row>
    <row r="14" spans="1:38" ht="15">
      <c r="A14" s="26"/>
      <c r="B14" s="19" t="s">
        <v>9</v>
      </c>
      <c r="C14" s="20"/>
      <c r="D14" s="20"/>
      <c r="E14" s="20"/>
      <c r="F14" s="20"/>
      <c r="G14" s="20"/>
      <c r="H14" s="21"/>
      <c r="I14" s="21"/>
      <c r="J14" s="21"/>
      <c r="K14" s="21"/>
      <c r="L14" s="21"/>
      <c r="M14" s="21"/>
      <c r="N14" s="20"/>
    </row>
    <row r="15" spans="1:38" ht="15">
      <c r="A15" s="27"/>
      <c r="B15" s="23" t="s">
        <v>5</v>
      </c>
      <c r="C15" s="28"/>
      <c r="D15" s="28"/>
      <c r="E15" s="28"/>
      <c r="F15" s="28"/>
      <c r="G15" s="28"/>
      <c r="H15" s="29"/>
      <c r="I15" s="29"/>
      <c r="J15" s="29"/>
      <c r="K15" s="29"/>
      <c r="L15" s="30"/>
      <c r="M15" s="30"/>
      <c r="N15" s="28"/>
    </row>
    <row r="16" spans="1:38" ht="15.95">
      <c r="A16" s="31" t="s">
        <v>10</v>
      </c>
      <c r="B16" s="32"/>
      <c r="C16" s="33"/>
      <c r="D16" s="33"/>
      <c r="E16" s="33"/>
      <c r="F16" s="33"/>
      <c r="G16" s="33"/>
      <c r="H16" s="33"/>
      <c r="I16" s="33"/>
      <c r="J16" s="33"/>
      <c r="K16" s="33"/>
      <c r="L16" s="33"/>
      <c r="M16" s="33"/>
      <c r="N16" s="33"/>
    </row>
    <row r="17" spans="1:14" ht="15">
      <c r="A17" s="34"/>
      <c r="B17" s="19" t="s">
        <v>9</v>
      </c>
      <c r="C17" s="35"/>
      <c r="D17" s="35"/>
      <c r="E17" s="35"/>
      <c r="F17" s="35"/>
      <c r="G17" s="35"/>
      <c r="H17" s="35"/>
      <c r="I17" s="35"/>
      <c r="J17" s="35"/>
      <c r="K17" s="35"/>
      <c r="L17" s="20"/>
      <c r="M17" s="20"/>
      <c r="N17" s="20"/>
    </row>
    <row r="18" spans="1:14" ht="15">
      <c r="A18" s="36"/>
      <c r="B18" s="37" t="s">
        <v>5</v>
      </c>
      <c r="C18" s="38"/>
      <c r="D18" s="38"/>
      <c r="E18" s="38"/>
      <c r="F18" s="38"/>
      <c r="G18" s="38"/>
      <c r="H18" s="39"/>
      <c r="I18" s="39"/>
      <c r="J18" s="39"/>
      <c r="K18" s="39"/>
      <c r="L18" s="39"/>
      <c r="M18" s="39"/>
      <c r="N18" s="38"/>
    </row>
    <row r="19" spans="1:14" ht="15">
      <c r="A19" s="40"/>
      <c r="B19" s="19" t="s">
        <v>9</v>
      </c>
      <c r="C19" s="20"/>
      <c r="D19" s="20"/>
      <c r="E19" s="20"/>
      <c r="F19" s="20"/>
      <c r="G19" s="20"/>
      <c r="H19" s="20"/>
      <c r="I19" s="20"/>
      <c r="J19" s="20"/>
      <c r="K19" s="20"/>
      <c r="L19" s="20"/>
      <c r="M19" s="20"/>
      <c r="N19" s="20"/>
    </row>
    <row r="20" spans="1:14" ht="15">
      <c r="A20" s="41"/>
      <c r="B20" s="37" t="s">
        <v>5</v>
      </c>
      <c r="C20" s="42"/>
      <c r="D20" s="42"/>
      <c r="E20" s="42"/>
      <c r="F20" s="42"/>
      <c r="G20" s="42"/>
      <c r="H20" s="42"/>
      <c r="I20" s="42"/>
      <c r="J20" s="42"/>
      <c r="K20" s="42"/>
      <c r="L20" s="43"/>
      <c r="M20" s="43"/>
      <c r="N20" s="43"/>
    </row>
    <row r="21" spans="1:14" ht="15.95">
      <c r="A21" s="44" t="s">
        <v>11</v>
      </c>
      <c r="B21" s="45"/>
      <c r="C21" s="5"/>
      <c r="D21" s="5"/>
      <c r="E21" s="5"/>
      <c r="F21" s="5"/>
      <c r="G21" s="5"/>
      <c r="H21" s="5"/>
      <c r="I21" s="5"/>
      <c r="J21" s="5"/>
      <c r="K21" s="5"/>
      <c r="L21" s="5"/>
      <c r="M21" s="5"/>
      <c r="N21" s="5"/>
    </row>
    <row r="22" spans="1:14" ht="15">
      <c r="A22" s="26"/>
      <c r="B22" s="19" t="s">
        <v>9</v>
      </c>
      <c r="C22" s="46"/>
      <c r="D22" s="46"/>
      <c r="E22" s="46"/>
      <c r="F22" s="46"/>
      <c r="G22" s="46"/>
      <c r="H22" s="46"/>
      <c r="I22" s="46"/>
      <c r="J22" s="46"/>
      <c r="K22" s="46"/>
      <c r="L22" s="46"/>
      <c r="M22" s="46"/>
      <c r="N22" s="46"/>
    </row>
    <row r="23" spans="1:14" ht="15">
      <c r="A23" s="47"/>
      <c r="B23" s="48" t="s">
        <v>5</v>
      </c>
      <c r="C23" s="49"/>
      <c r="D23" s="49"/>
      <c r="E23" s="49"/>
      <c r="F23" s="49"/>
      <c r="G23" s="49"/>
      <c r="H23" s="49"/>
      <c r="I23" s="49"/>
      <c r="J23" s="49"/>
      <c r="K23" s="49"/>
      <c r="L23" s="49"/>
      <c r="M23" s="49"/>
      <c r="N23" s="49"/>
    </row>
    <row r="24" spans="1:14" ht="15">
      <c r="A24" s="26"/>
      <c r="B24" s="19" t="s">
        <v>9</v>
      </c>
      <c r="C24" s="21"/>
      <c r="D24" s="21"/>
      <c r="E24" s="21"/>
      <c r="F24" s="21"/>
      <c r="G24" s="21"/>
      <c r="H24" s="21"/>
      <c r="I24" s="21"/>
      <c r="J24" s="21"/>
      <c r="K24" s="21"/>
      <c r="L24" s="21"/>
      <c r="M24" s="21"/>
      <c r="N24" s="21"/>
    </row>
    <row r="25" spans="1:14" ht="15">
      <c r="A25" s="47"/>
      <c r="B25" s="48" t="s">
        <v>5</v>
      </c>
      <c r="C25" s="50"/>
      <c r="D25" s="50"/>
      <c r="E25" s="50"/>
      <c r="F25" s="50"/>
      <c r="G25" s="50"/>
      <c r="H25" s="50"/>
      <c r="I25" s="50"/>
      <c r="J25" s="50"/>
      <c r="K25" s="50"/>
      <c r="L25" s="50"/>
      <c r="M25" s="50"/>
      <c r="N25" s="50"/>
    </row>
    <row r="26" spans="1:14" ht="15.95">
      <c r="A26" s="51" t="s">
        <v>12</v>
      </c>
      <c r="B26" s="52"/>
      <c r="C26" s="5"/>
      <c r="D26" s="5"/>
      <c r="E26" s="5"/>
      <c r="F26" s="5"/>
      <c r="G26" s="5"/>
      <c r="H26" s="5"/>
      <c r="I26" s="5"/>
      <c r="J26" s="5"/>
      <c r="K26" s="5"/>
      <c r="L26" s="5"/>
      <c r="M26" s="5"/>
      <c r="N26" s="5"/>
    </row>
    <row r="27" spans="1:14" ht="15">
      <c r="A27" s="18"/>
      <c r="B27" s="19" t="s">
        <v>9</v>
      </c>
      <c r="C27" s="46"/>
      <c r="D27" s="46"/>
      <c r="E27" s="46"/>
      <c r="F27" s="20"/>
      <c r="G27" s="20"/>
      <c r="H27" s="20"/>
      <c r="I27" s="20"/>
      <c r="J27" s="53"/>
      <c r="K27" s="20"/>
      <c r="L27" s="20"/>
      <c r="M27" s="20"/>
      <c r="N27" s="20"/>
    </row>
    <row r="28" spans="1:14" ht="15">
      <c r="A28" s="54"/>
      <c r="B28" s="55" t="s">
        <v>5</v>
      </c>
      <c r="C28" s="56"/>
      <c r="D28" s="56"/>
      <c r="E28" s="56"/>
      <c r="F28" s="56"/>
      <c r="G28" s="57"/>
      <c r="H28" s="57"/>
      <c r="I28" s="57"/>
      <c r="J28" s="57"/>
      <c r="K28" s="57"/>
      <c r="L28" s="57"/>
      <c r="M28" s="57"/>
      <c r="N28" s="57"/>
    </row>
    <row r="29" spans="1:14" ht="15">
      <c r="A29" s="26"/>
      <c r="B29" s="19" t="s">
        <v>9</v>
      </c>
      <c r="C29" s="53"/>
      <c r="D29" s="21"/>
      <c r="E29" s="21"/>
      <c r="F29" s="58"/>
      <c r="G29" s="58"/>
      <c r="H29" s="58"/>
      <c r="I29" s="58"/>
      <c r="J29" s="58"/>
      <c r="K29" s="58"/>
      <c r="L29" s="58"/>
      <c r="M29" s="58"/>
      <c r="N29" s="58"/>
    </row>
    <row r="30" spans="1:14" ht="15">
      <c r="A30" s="59"/>
      <c r="B30" s="55" t="s">
        <v>5</v>
      </c>
      <c r="C30" s="60"/>
      <c r="D30" s="60"/>
      <c r="E30" s="60"/>
      <c r="F30" s="56"/>
      <c r="G30" s="56"/>
      <c r="H30" s="56"/>
      <c r="I30" s="56"/>
      <c r="J30" s="56"/>
      <c r="K30" s="56"/>
      <c r="L30" s="56"/>
      <c r="M30" s="56"/>
      <c r="N30" s="56"/>
    </row>
    <row r="31" spans="1:14" ht="15.95">
      <c r="A31" s="61" t="s">
        <v>13</v>
      </c>
      <c r="B31" s="62"/>
      <c r="C31" s="5"/>
      <c r="D31" s="5"/>
      <c r="E31" s="5"/>
      <c r="F31" s="5"/>
      <c r="G31" s="5"/>
      <c r="H31" s="5"/>
      <c r="I31" s="5"/>
      <c r="J31" s="5"/>
      <c r="K31" s="5"/>
      <c r="L31" s="5"/>
      <c r="M31" s="5"/>
      <c r="N31" s="5"/>
    </row>
    <row r="32" spans="1:14" ht="15">
      <c r="A32" s="26"/>
      <c r="B32" s="19" t="s">
        <v>9</v>
      </c>
      <c r="C32" s="58"/>
      <c r="D32" s="58"/>
      <c r="E32" s="58"/>
      <c r="F32" s="58"/>
      <c r="G32" s="58"/>
      <c r="H32" s="58"/>
      <c r="I32" s="58"/>
      <c r="J32" s="58"/>
      <c r="K32" s="58"/>
      <c r="L32" s="58"/>
      <c r="M32" s="58"/>
      <c r="N32" s="58"/>
    </row>
    <row r="33" spans="1:14" ht="15">
      <c r="A33" s="63"/>
      <c r="B33" s="64" t="s">
        <v>5</v>
      </c>
      <c r="C33" s="65"/>
      <c r="D33" s="65"/>
      <c r="E33" s="65"/>
      <c r="F33" s="65"/>
      <c r="G33" s="65"/>
      <c r="H33" s="65"/>
      <c r="I33" s="65"/>
      <c r="J33" s="65"/>
      <c r="K33" s="65"/>
      <c r="L33" s="65"/>
      <c r="M33" s="65"/>
      <c r="N33" s="65"/>
    </row>
    <row r="34" spans="1:14" ht="15">
      <c r="A34" s="18"/>
      <c r="B34" s="19" t="s">
        <v>9</v>
      </c>
      <c r="C34" s="58"/>
      <c r="D34" s="58"/>
      <c r="E34" s="58"/>
      <c r="F34" s="58"/>
      <c r="G34" s="21"/>
      <c r="H34" s="21"/>
      <c r="I34" s="21"/>
      <c r="J34" s="21"/>
      <c r="K34" s="21"/>
      <c r="L34" s="66"/>
      <c r="M34" s="20"/>
      <c r="N34" s="58"/>
    </row>
    <row r="35" spans="1:14" ht="15">
      <c r="A35" s="67"/>
      <c r="B35" s="64" t="s">
        <v>5</v>
      </c>
      <c r="C35" s="67"/>
      <c r="D35" s="67"/>
      <c r="E35" s="67"/>
      <c r="F35" s="67"/>
      <c r="G35" s="67"/>
      <c r="H35" s="67"/>
      <c r="I35" s="67"/>
      <c r="J35" s="67"/>
      <c r="K35" s="67"/>
      <c r="L35" s="68"/>
      <c r="M35" s="68"/>
      <c r="N35" s="67"/>
    </row>
    <row r="36" spans="1:14" ht="15.95">
      <c r="A36" s="69" t="s">
        <v>14</v>
      </c>
      <c r="B36" s="70"/>
      <c r="C36" s="71"/>
      <c r="D36" s="71"/>
      <c r="E36" s="71"/>
      <c r="F36" s="71"/>
      <c r="G36" s="71"/>
      <c r="H36" s="71"/>
      <c r="I36" s="71"/>
      <c r="J36" s="71"/>
      <c r="K36" s="71"/>
      <c r="L36" s="71"/>
      <c r="M36" s="71"/>
      <c r="N36" s="71"/>
    </row>
    <row r="37" spans="1:14" ht="15">
      <c r="A37" s="34"/>
      <c r="B37" s="19" t="s">
        <v>9</v>
      </c>
      <c r="C37" s="72"/>
      <c r="D37" s="72"/>
      <c r="E37" s="72"/>
      <c r="F37" s="72"/>
      <c r="G37" s="72"/>
      <c r="H37" s="72"/>
      <c r="I37" s="72"/>
      <c r="J37" s="72"/>
      <c r="K37" s="72"/>
      <c r="L37" s="72"/>
      <c r="M37" s="72"/>
      <c r="N37" s="72"/>
    </row>
    <row r="38" spans="1:14" ht="15">
      <c r="A38" s="73"/>
      <c r="B38" s="74" t="s">
        <v>5</v>
      </c>
      <c r="C38" s="75"/>
      <c r="D38" s="75"/>
      <c r="E38" s="75"/>
      <c r="F38" s="75"/>
      <c r="G38" s="75"/>
      <c r="H38" s="75"/>
      <c r="I38" s="75"/>
      <c r="J38" s="75"/>
      <c r="K38" s="75"/>
      <c r="L38" s="75"/>
      <c r="M38" s="75"/>
      <c r="N38" s="75"/>
    </row>
    <row r="39" spans="1:14" ht="15">
      <c r="A39" s="40"/>
      <c r="B39" s="19" t="s">
        <v>9</v>
      </c>
      <c r="C39" s="76"/>
      <c r="D39" s="76"/>
      <c r="E39" s="76"/>
      <c r="F39" s="76"/>
      <c r="G39" s="76"/>
      <c r="H39" s="76"/>
      <c r="I39" s="76"/>
      <c r="J39" s="76"/>
      <c r="K39" s="76"/>
      <c r="L39" s="76"/>
      <c r="M39" s="76"/>
      <c r="N39" s="76"/>
    </row>
    <row r="40" spans="1:14" ht="15">
      <c r="A40" s="77"/>
      <c r="B40" s="74" t="s">
        <v>5</v>
      </c>
      <c r="C40" s="78"/>
      <c r="D40" s="78"/>
      <c r="E40" s="78"/>
      <c r="F40" s="78"/>
      <c r="G40" s="78"/>
      <c r="H40" s="78"/>
      <c r="I40" s="78"/>
      <c r="J40" s="78"/>
      <c r="K40" s="78"/>
      <c r="L40" s="78"/>
      <c r="M40" s="78"/>
      <c r="N40" s="78"/>
    </row>
    <row r="41" spans="1:14" ht="15.95">
      <c r="A41" s="79" t="s">
        <v>15</v>
      </c>
      <c r="B41" s="80"/>
      <c r="C41" s="71"/>
      <c r="D41" s="71"/>
      <c r="E41" s="71"/>
      <c r="F41" s="71"/>
      <c r="G41" s="71"/>
      <c r="H41" s="71"/>
      <c r="I41" s="71"/>
      <c r="J41" s="71"/>
      <c r="K41" s="71"/>
      <c r="L41" s="71"/>
      <c r="M41" s="71"/>
      <c r="N41" s="71"/>
    </row>
    <row r="42" spans="1:14" ht="15">
      <c r="A42" s="34"/>
      <c r="B42" s="19" t="s">
        <v>9</v>
      </c>
      <c r="C42" s="35"/>
      <c r="D42" s="35"/>
      <c r="E42" s="35"/>
      <c r="F42" s="35"/>
      <c r="G42" s="35"/>
      <c r="H42" s="35"/>
      <c r="I42" s="35"/>
      <c r="J42" s="35"/>
      <c r="K42" s="35"/>
      <c r="L42" s="20"/>
      <c r="M42" s="20"/>
      <c r="N42" s="20"/>
    </row>
    <row r="43" spans="1:14" ht="15">
      <c r="A43" s="81"/>
      <c r="B43" s="82" t="s">
        <v>5</v>
      </c>
      <c r="C43" s="83"/>
      <c r="D43" s="83"/>
      <c r="E43" s="83"/>
      <c r="F43" s="83"/>
      <c r="G43" s="83"/>
      <c r="H43" s="83"/>
      <c r="I43" s="83"/>
      <c r="J43" s="83"/>
      <c r="K43" s="83"/>
      <c r="L43" s="84"/>
      <c r="M43" s="84"/>
      <c r="N43" s="84"/>
    </row>
    <row r="44" spans="1:14" ht="15">
      <c r="A44" s="40"/>
      <c r="B44" s="19" t="s">
        <v>9</v>
      </c>
      <c r="C44" s="35"/>
      <c r="D44" s="35"/>
      <c r="E44" s="35"/>
      <c r="F44" s="35"/>
      <c r="G44" s="35"/>
      <c r="H44" s="35"/>
      <c r="I44" s="35"/>
      <c r="J44" s="35"/>
      <c r="K44" s="35"/>
      <c r="L44" s="20"/>
      <c r="M44" s="20"/>
      <c r="N44" s="20"/>
    </row>
    <row r="45" spans="1:14" ht="15">
      <c r="A45" s="85"/>
      <c r="B45" s="82" t="s">
        <v>5</v>
      </c>
      <c r="C45" s="83"/>
      <c r="D45" s="83"/>
      <c r="E45" s="83"/>
      <c r="F45" s="83"/>
      <c r="G45" s="83"/>
      <c r="H45" s="83"/>
      <c r="I45" s="83"/>
      <c r="J45" s="83"/>
      <c r="K45" s="83"/>
      <c r="L45" s="84"/>
      <c r="M45" s="84"/>
      <c r="N45" s="84"/>
    </row>
    <row r="46" spans="1:14" ht="15.95">
      <c r="A46" s="86" t="s">
        <v>16</v>
      </c>
      <c r="B46" s="87"/>
      <c r="C46" s="35"/>
      <c r="D46" s="35"/>
      <c r="E46" s="35"/>
      <c r="F46" s="35"/>
      <c r="G46" s="35"/>
      <c r="H46" s="35"/>
      <c r="I46" s="35"/>
      <c r="J46" s="35"/>
      <c r="K46" s="35"/>
      <c r="L46" s="20"/>
      <c r="M46" s="20"/>
      <c r="N46" s="20"/>
    </row>
    <row r="47" spans="1:14" ht="15">
      <c r="A47" s="34"/>
      <c r="B47" s="19" t="s">
        <v>9</v>
      </c>
      <c r="C47" s="35"/>
      <c r="D47" s="35"/>
      <c r="E47" s="35"/>
      <c r="F47" s="35"/>
      <c r="G47" s="35"/>
      <c r="H47" s="35"/>
      <c r="I47" s="35"/>
      <c r="J47" s="35"/>
      <c r="K47" s="35"/>
      <c r="L47" s="20"/>
      <c r="M47" s="20"/>
      <c r="N47" s="20"/>
    </row>
    <row r="48" spans="1:14" ht="15">
      <c r="A48" s="88"/>
      <c r="B48" s="89" t="s">
        <v>5</v>
      </c>
      <c r="C48" s="90"/>
      <c r="D48" s="90"/>
      <c r="E48" s="90"/>
      <c r="F48" s="90"/>
      <c r="G48" s="90"/>
      <c r="H48" s="90"/>
      <c r="I48" s="90"/>
      <c r="J48" s="90"/>
      <c r="K48" s="90"/>
      <c r="L48" s="90"/>
      <c r="M48" s="90"/>
      <c r="N48" s="90"/>
    </row>
    <row r="49" spans="1:14" ht="15">
      <c r="A49" s="40"/>
      <c r="B49" s="19" t="s">
        <v>9</v>
      </c>
      <c r="C49" s="71"/>
      <c r="D49" s="71"/>
      <c r="E49" s="71"/>
      <c r="F49" s="71"/>
      <c r="G49" s="71"/>
      <c r="H49" s="71"/>
      <c r="I49" s="71"/>
      <c r="J49" s="71"/>
      <c r="K49" s="71"/>
      <c r="L49" s="71"/>
      <c r="M49" s="71"/>
      <c r="N49" s="71"/>
    </row>
    <row r="50" spans="1:14" ht="15">
      <c r="A50" s="91"/>
      <c r="B50" s="89" t="s">
        <v>5</v>
      </c>
      <c r="C50" s="90"/>
      <c r="D50" s="90"/>
      <c r="E50" s="90"/>
      <c r="F50" s="90"/>
      <c r="G50" s="90"/>
      <c r="H50" s="90"/>
      <c r="I50" s="90"/>
      <c r="J50" s="90"/>
      <c r="K50" s="90"/>
      <c r="L50" s="90"/>
      <c r="M50" s="90"/>
      <c r="N50" s="90"/>
    </row>
    <row r="51" spans="1:14" ht="15.95">
      <c r="A51" s="92" t="s">
        <v>17</v>
      </c>
      <c r="B51" s="93"/>
      <c r="C51" s="94"/>
      <c r="D51" s="94"/>
      <c r="E51" s="94"/>
      <c r="F51" s="94"/>
      <c r="G51" s="94"/>
      <c r="H51" s="94"/>
      <c r="I51" s="94"/>
      <c r="J51" s="94"/>
      <c r="K51" s="94"/>
      <c r="L51" s="94"/>
      <c r="M51" s="94"/>
      <c r="N51" s="94"/>
    </row>
    <row r="52" spans="1:14" ht="15">
      <c r="A52" s="34"/>
      <c r="B52" s="19" t="s">
        <v>9</v>
      </c>
      <c r="C52" s="94"/>
      <c r="D52" s="94"/>
      <c r="E52" s="94"/>
      <c r="F52" s="94"/>
      <c r="G52" s="94"/>
      <c r="H52" s="94"/>
      <c r="I52" s="94"/>
      <c r="J52" s="94"/>
      <c r="K52" s="94"/>
      <c r="L52" s="94"/>
      <c r="M52" s="94"/>
      <c r="N52" s="94"/>
    </row>
    <row r="53" spans="1:14" ht="15">
      <c r="A53" s="95"/>
      <c r="B53" s="96" t="s">
        <v>5</v>
      </c>
      <c r="C53" s="97"/>
      <c r="D53" s="97"/>
      <c r="E53" s="97"/>
      <c r="F53" s="97"/>
      <c r="G53" s="97"/>
      <c r="H53" s="97"/>
      <c r="I53" s="97"/>
      <c r="J53" s="97"/>
      <c r="K53" s="97"/>
      <c r="L53" s="97"/>
      <c r="M53" s="97"/>
      <c r="N53" s="97"/>
    </row>
    <row r="54" spans="1:14" ht="15">
      <c r="A54" s="40"/>
      <c r="B54" s="19" t="s">
        <v>9</v>
      </c>
      <c r="C54" s="94"/>
      <c r="D54" s="94"/>
      <c r="E54" s="94"/>
      <c r="F54" s="94"/>
      <c r="G54" s="94"/>
      <c r="H54" s="94"/>
      <c r="I54" s="94"/>
      <c r="J54" s="94"/>
      <c r="K54" s="94"/>
      <c r="L54" s="94"/>
      <c r="M54" s="94"/>
      <c r="N54" s="94"/>
    </row>
    <row r="55" spans="1:14" ht="15">
      <c r="A55" s="98"/>
      <c r="B55" s="96" t="s">
        <v>5</v>
      </c>
      <c r="C55" s="97"/>
      <c r="D55" s="97"/>
      <c r="E55" s="97"/>
      <c r="F55" s="97"/>
      <c r="G55" s="97"/>
      <c r="H55" s="97"/>
      <c r="I55" s="97"/>
      <c r="J55" s="97"/>
      <c r="K55" s="97"/>
      <c r="L55" s="97"/>
      <c r="M55" s="97"/>
      <c r="N55" s="97"/>
    </row>
  </sheetData>
  <mergeCells count="2">
    <mergeCell ref="A2:B2"/>
    <mergeCell ref="C1:AG1"/>
  </mergeCells>
  <phoneticPr fontId="15" type="noConversion"/>
  <pageMargins left="0.7" right="0.7" top="0.75" bottom="0.75" header="0.3" footer="0.3"/>
  <legacyDrawing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BA9765-299F-451C-99CB-D7C685F929FC}">
  <sheetPr>
    <outlinePr summaryBelow="0" summaryRight="0"/>
  </sheetPr>
  <dimension ref="A1:CC1016"/>
  <sheetViews>
    <sheetView zoomScale="70" zoomScaleNormal="70" workbookViewId="0">
      <pane ySplit="2" topLeftCell="A220" activePane="bottomLeft" state="frozen"/>
      <selection pane="bottomLeft" activeCell="G247" sqref="G247"/>
      <selection activeCell="F277" sqref="F277"/>
    </sheetView>
  </sheetViews>
  <sheetFormatPr defaultColWidth="12.42578125" defaultRowHeight="15.75" customHeight="1"/>
  <cols>
    <col min="1" max="1" width="16.85546875" customWidth="1"/>
    <col min="2" max="2" width="14" style="146" customWidth="1"/>
    <col min="3" max="3" width="10" style="146" bestFit="1" customWidth="1"/>
    <col min="4" max="4" width="13.85546875" style="146" bestFit="1" customWidth="1"/>
    <col min="5" max="5" width="41" customWidth="1"/>
    <col min="6" max="6" width="103.140625" customWidth="1"/>
    <col min="7" max="7" width="22.28515625" style="146" customWidth="1"/>
    <col min="8" max="8" width="23.140625" style="146" customWidth="1"/>
    <col min="9" max="9" width="17.85546875" style="146" customWidth="1"/>
    <col min="10" max="10" width="19" style="146" bestFit="1" customWidth="1"/>
    <col min="11" max="11" width="15.140625" style="146" hidden="1" customWidth="1"/>
    <col min="12" max="14" width="15.140625" style="146" customWidth="1"/>
  </cols>
  <sheetData>
    <row r="1" spans="1:81" ht="18">
      <c r="B1" s="667" t="s">
        <v>249</v>
      </c>
      <c r="C1" s="667"/>
      <c r="D1" s="667"/>
      <c r="E1" s="667"/>
      <c r="F1" s="667"/>
      <c r="G1" s="667"/>
      <c r="H1" s="667"/>
      <c r="I1" s="667"/>
      <c r="J1" s="667"/>
      <c r="K1" s="667"/>
      <c r="L1" s="667"/>
      <c r="M1" s="667"/>
      <c r="N1" s="667"/>
    </row>
    <row r="2" spans="1:81" ht="32.1">
      <c r="A2" s="117" t="s">
        <v>86</v>
      </c>
      <c r="B2" s="117" t="s">
        <v>274</v>
      </c>
      <c r="C2" s="117" t="s">
        <v>275</v>
      </c>
      <c r="D2" s="117" t="s">
        <v>276</v>
      </c>
      <c r="E2" s="118" t="s">
        <v>277</v>
      </c>
      <c r="F2" s="118" t="s">
        <v>278</v>
      </c>
      <c r="G2" s="118" t="s">
        <v>75</v>
      </c>
      <c r="H2" s="118" t="s">
        <v>281</v>
      </c>
      <c r="I2" s="118" t="s">
        <v>282</v>
      </c>
      <c r="J2" s="118" t="s">
        <v>537</v>
      </c>
      <c r="K2" s="118" t="s">
        <v>538</v>
      </c>
      <c r="L2" s="1" t="s">
        <v>449</v>
      </c>
      <c r="M2" s="1" t="s">
        <v>284</v>
      </c>
      <c r="N2" s="1" t="s">
        <v>285</v>
      </c>
    </row>
    <row r="3" spans="1:81" ht="15.75" hidden="1" customHeight="1">
      <c r="A3" s="658" t="s">
        <v>108</v>
      </c>
      <c r="B3" s="278" t="s">
        <v>288</v>
      </c>
      <c r="C3" s="504">
        <v>45200</v>
      </c>
      <c r="D3" s="148"/>
      <c r="E3" s="148"/>
      <c r="F3" s="148"/>
      <c r="G3" s="148"/>
      <c r="H3" s="148"/>
      <c r="I3" s="148"/>
      <c r="J3" s="148"/>
      <c r="K3" s="148"/>
      <c r="L3" s="148"/>
      <c r="M3" s="148"/>
      <c r="N3" s="148"/>
    </row>
    <row r="4" spans="1:81" ht="15.75" hidden="1" customHeight="1">
      <c r="A4" s="658"/>
      <c r="B4" s="278" t="s">
        <v>289</v>
      </c>
      <c r="C4" s="504">
        <v>45201</v>
      </c>
      <c r="D4" s="148"/>
      <c r="E4" s="148"/>
      <c r="F4" s="148"/>
      <c r="G4" s="148"/>
      <c r="H4" s="148"/>
      <c r="I4" s="148"/>
      <c r="J4" s="148"/>
      <c r="K4" s="148"/>
      <c r="L4" s="148"/>
      <c r="M4" s="148"/>
      <c r="N4" s="148"/>
    </row>
    <row r="5" spans="1:81" ht="79.5" hidden="1" customHeight="1">
      <c r="A5" s="658"/>
      <c r="B5" s="279" t="s">
        <v>290</v>
      </c>
      <c r="C5" s="504">
        <v>45202</v>
      </c>
      <c r="D5" s="504" t="s">
        <v>291</v>
      </c>
      <c r="E5" s="505" t="s">
        <v>292</v>
      </c>
      <c r="F5" s="168"/>
      <c r="G5" s="168">
        <v>413</v>
      </c>
      <c r="H5" s="168">
        <v>43</v>
      </c>
      <c r="I5" s="168">
        <v>0</v>
      </c>
      <c r="J5" s="139" t="e">
        <f>H5/#REF!</f>
        <v>#REF!</v>
      </c>
      <c r="K5" s="140" t="e">
        <f>I5/#REF!</f>
        <v>#REF!</v>
      </c>
      <c r="L5" s="155">
        <v>13</v>
      </c>
      <c r="M5" s="155">
        <f>SUM(H5,I5,L5)</f>
        <v>56</v>
      </c>
      <c r="N5" s="139" t="e">
        <f>M5/#REF!</f>
        <v>#REF!</v>
      </c>
    </row>
    <row r="6" spans="1:81" ht="15.75" hidden="1" customHeight="1">
      <c r="A6" s="658"/>
      <c r="B6" s="278" t="s">
        <v>293</v>
      </c>
      <c r="C6" s="504">
        <v>45203</v>
      </c>
      <c r="D6" s="506"/>
      <c r="E6" s="507"/>
      <c r="F6" s="507"/>
      <c r="G6" s="508"/>
      <c r="H6" s="508"/>
      <c r="I6" s="508"/>
      <c r="J6" s="148"/>
      <c r="K6" s="148"/>
      <c r="L6" s="156"/>
      <c r="M6" s="156"/>
      <c r="N6" s="156"/>
    </row>
    <row r="7" spans="1:81" ht="15.75" hidden="1" customHeight="1">
      <c r="A7" s="658"/>
      <c r="B7" s="278" t="s">
        <v>294</v>
      </c>
      <c r="C7" s="504">
        <v>45204</v>
      </c>
      <c r="D7" s="506"/>
      <c r="E7" s="507"/>
      <c r="F7" s="507"/>
      <c r="G7" s="508"/>
      <c r="H7" s="508"/>
      <c r="I7" s="508"/>
      <c r="J7" s="148"/>
      <c r="K7" s="148"/>
      <c r="L7" s="156"/>
      <c r="M7" s="156"/>
      <c r="N7" s="156"/>
    </row>
    <row r="8" spans="1:81" ht="108" hidden="1" customHeight="1">
      <c r="A8" s="658"/>
      <c r="B8" s="279" t="s">
        <v>295</v>
      </c>
      <c r="C8" s="504">
        <v>45205</v>
      </c>
      <c r="D8" s="504" t="s">
        <v>296</v>
      </c>
      <c r="E8" s="122" t="s">
        <v>297</v>
      </c>
      <c r="F8" s="122"/>
      <c r="G8" s="158">
        <v>521</v>
      </c>
      <c r="H8" s="158">
        <v>64</v>
      </c>
      <c r="I8" s="158">
        <v>3</v>
      </c>
      <c r="J8" s="149" t="e">
        <f>H8/#REF!</f>
        <v>#REF!</v>
      </c>
      <c r="K8" s="149" t="e">
        <f>I8/#REF!</f>
        <v>#REF!</v>
      </c>
      <c r="L8" s="157">
        <v>19</v>
      </c>
      <c r="M8" s="155">
        <f>SUM(H8,I8,L8)</f>
        <v>86</v>
      </c>
      <c r="N8" s="139" t="e">
        <f>M8/#REF!</f>
        <v>#REF!</v>
      </c>
    </row>
    <row r="9" spans="1:81" ht="22.5" hidden="1" customHeight="1">
      <c r="A9" s="658"/>
      <c r="B9" s="278" t="s">
        <v>299</v>
      </c>
      <c r="C9" s="504">
        <v>45206</v>
      </c>
      <c r="D9" s="666"/>
      <c r="E9" s="666"/>
      <c r="F9" s="666"/>
      <c r="G9" s="506"/>
      <c r="H9" s="506"/>
      <c r="I9" s="506"/>
      <c r="J9" s="506"/>
      <c r="K9" s="506"/>
      <c r="L9" s="509"/>
      <c r="M9" s="509"/>
      <c r="N9" s="509"/>
    </row>
    <row r="10" spans="1:81" ht="15.75" hidden="1" customHeight="1">
      <c r="A10" s="658"/>
      <c r="B10" s="278" t="s">
        <v>288</v>
      </c>
      <c r="C10" s="504">
        <v>45207</v>
      </c>
      <c r="D10" s="506"/>
      <c r="E10" s="510"/>
      <c r="F10" s="510"/>
      <c r="G10" s="506"/>
      <c r="H10" s="506"/>
      <c r="I10" s="506"/>
      <c r="J10" s="506"/>
      <c r="K10" s="506"/>
      <c r="L10" s="509"/>
      <c r="M10" s="509"/>
      <c r="N10" s="509"/>
    </row>
    <row r="11" spans="1:81" s="204" customFormat="1" ht="15.75" hidden="1" customHeight="1">
      <c r="A11" s="658"/>
      <c r="B11" s="272"/>
      <c r="C11" s="273"/>
      <c r="D11" s="273"/>
      <c r="E11" s="275"/>
      <c r="F11" s="275"/>
      <c r="G11" s="271">
        <f>SUM(G4:G8)</f>
        <v>934</v>
      </c>
      <c r="H11" s="271">
        <f t="shared" ref="H11:I11" si="0">SUM(H4:H8)</f>
        <v>107</v>
      </c>
      <c r="I11" s="271">
        <f t="shared" si="0"/>
        <v>3</v>
      </c>
      <c r="J11" s="268" t="e">
        <f>H11/#REF!</f>
        <v>#REF!</v>
      </c>
      <c r="K11" s="268" t="e">
        <f>I11/#REF!</f>
        <v>#REF!</v>
      </c>
      <c r="L11" s="269">
        <f>SUM(L3:L10)</f>
        <v>32</v>
      </c>
      <c r="M11" s="269">
        <f>SUM(M3:M10)</f>
        <v>142</v>
      </c>
      <c r="N11" s="268" t="e">
        <f>M11/#REF!</f>
        <v>#REF!</v>
      </c>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row>
    <row r="12" spans="1:81" ht="67.5" hidden="1" customHeight="1">
      <c r="A12" s="658"/>
      <c r="B12" s="279" t="s">
        <v>289</v>
      </c>
      <c r="C12" s="504">
        <v>45208</v>
      </c>
      <c r="D12" s="504" t="s">
        <v>300</v>
      </c>
      <c r="E12" s="122" t="s">
        <v>301</v>
      </c>
      <c r="F12" s="122"/>
      <c r="G12" s="158">
        <v>287</v>
      </c>
      <c r="H12" s="158">
        <v>20</v>
      </c>
      <c r="I12" s="158">
        <v>4</v>
      </c>
      <c r="J12" s="139" t="e">
        <f>H12/#REF!</f>
        <v>#REF!</v>
      </c>
      <c r="K12" s="139" t="e">
        <f>I12/#REF!</f>
        <v>#REF!</v>
      </c>
      <c r="L12" s="155">
        <v>3</v>
      </c>
      <c r="M12" s="155">
        <f>SUM(H12,I12,L12)</f>
        <v>27</v>
      </c>
      <c r="N12" s="139" t="e">
        <f>M12/#REF!</f>
        <v>#REF!</v>
      </c>
    </row>
    <row r="13" spans="1:81" ht="15.75" hidden="1" customHeight="1">
      <c r="A13" s="658"/>
      <c r="B13" s="278" t="s">
        <v>290</v>
      </c>
      <c r="C13" s="504">
        <v>45209</v>
      </c>
      <c r="D13" s="506"/>
      <c r="E13" s="507"/>
      <c r="F13" s="507"/>
      <c r="G13" s="511"/>
      <c r="H13" s="511"/>
      <c r="I13" s="511"/>
      <c r="J13" s="511"/>
      <c r="K13" s="511"/>
      <c r="L13" s="512"/>
      <c r="M13" s="512"/>
      <c r="N13" s="512"/>
    </row>
    <row r="14" spans="1:81" ht="20.25" hidden="1" customHeight="1">
      <c r="A14" s="658"/>
      <c r="B14" s="278" t="s">
        <v>293</v>
      </c>
      <c r="C14" s="504">
        <v>45210</v>
      </c>
      <c r="D14" s="506"/>
      <c r="E14" s="506"/>
      <c r="F14" s="506"/>
      <c r="G14" s="506"/>
      <c r="H14" s="506"/>
      <c r="I14" s="506"/>
      <c r="J14" s="506"/>
      <c r="K14" s="506"/>
      <c r="L14" s="512"/>
      <c r="M14" s="512"/>
      <c r="N14" s="512"/>
    </row>
    <row r="15" spans="1:81" ht="147.75" hidden="1" customHeight="1">
      <c r="A15" s="658"/>
      <c r="B15" s="279" t="s">
        <v>294</v>
      </c>
      <c r="C15" s="504">
        <v>45211</v>
      </c>
      <c r="D15" s="504" t="s">
        <v>303</v>
      </c>
      <c r="E15" s="122" t="s">
        <v>304</v>
      </c>
      <c r="F15" s="513" t="s">
        <v>305</v>
      </c>
      <c r="G15" s="168">
        <v>2155</v>
      </c>
      <c r="H15" s="158">
        <v>81</v>
      </c>
      <c r="I15" s="158">
        <v>4</v>
      </c>
      <c r="J15" s="522">
        <f>H15/G15</f>
        <v>3.7587006960556842E-2</v>
      </c>
      <c r="K15" s="522">
        <f>I15/G15</f>
        <v>1.8561484918793504E-3</v>
      </c>
      <c r="L15" s="514">
        <v>50</v>
      </c>
      <c r="M15" s="155">
        <f>SUM(H15,I15,L15)</f>
        <v>135</v>
      </c>
      <c r="N15" s="139" t="e">
        <f>M15/#REF!</f>
        <v>#REF!</v>
      </c>
    </row>
    <row r="16" spans="1:81" ht="20.25" hidden="1" customHeight="1">
      <c r="A16" s="658"/>
      <c r="B16" s="278" t="s">
        <v>295</v>
      </c>
      <c r="C16" s="504">
        <v>45212</v>
      </c>
      <c r="D16" s="506"/>
      <c r="E16" s="506"/>
      <c r="F16" s="506"/>
      <c r="G16" s="506"/>
      <c r="H16" s="506"/>
      <c r="I16" s="506"/>
      <c r="J16" s="506"/>
      <c r="K16" s="506"/>
      <c r="L16" s="506"/>
      <c r="M16" s="506"/>
      <c r="N16" s="506"/>
    </row>
    <row r="17" spans="1:81" ht="15.75" hidden="1" customHeight="1">
      <c r="A17" s="658"/>
      <c r="B17" s="278" t="s">
        <v>299</v>
      </c>
      <c r="C17" s="504">
        <v>45213</v>
      </c>
      <c r="D17" s="506"/>
      <c r="E17" s="507"/>
      <c r="F17" s="507"/>
      <c r="G17" s="511"/>
      <c r="H17" s="511"/>
      <c r="I17" s="511"/>
      <c r="J17" s="511"/>
      <c r="K17" s="511"/>
      <c r="L17" s="512"/>
      <c r="M17" s="512"/>
      <c r="N17" s="512"/>
    </row>
    <row r="18" spans="1:81" ht="15.75" hidden="1" customHeight="1">
      <c r="A18" s="658"/>
      <c r="B18" s="278" t="s">
        <v>288</v>
      </c>
      <c r="C18" s="504">
        <v>45214</v>
      </c>
      <c r="D18" s="506"/>
      <c r="E18" s="507"/>
      <c r="F18" s="507"/>
      <c r="G18" s="511"/>
      <c r="H18" s="511"/>
      <c r="I18" s="511"/>
      <c r="J18" s="511"/>
      <c r="K18" s="511"/>
      <c r="L18" s="512"/>
      <c r="M18" s="512"/>
      <c r="N18" s="512"/>
    </row>
    <row r="19" spans="1:81" s="204" customFormat="1" ht="15.75" hidden="1" customHeight="1">
      <c r="A19" s="658"/>
      <c r="B19" s="272"/>
      <c r="C19" s="273"/>
      <c r="D19" s="273"/>
      <c r="E19" s="274"/>
      <c r="F19" s="274"/>
      <c r="G19" s="271">
        <f>SUM(G12:G18)</f>
        <v>2442</v>
      </c>
      <c r="H19" s="271">
        <f>SUM(H12:H18)</f>
        <v>101</v>
      </c>
      <c r="I19" s="271">
        <f t="shared" ref="I19" si="1">SUM(I12:I18)</f>
        <v>8</v>
      </c>
      <c r="J19" s="268" t="e">
        <f>H19/#REF!</f>
        <v>#REF!</v>
      </c>
      <c r="K19" s="268" t="e">
        <f>I19/#REF!</f>
        <v>#REF!</v>
      </c>
      <c r="L19" s="269">
        <f>SUM(L12:L18)</f>
        <v>53</v>
      </c>
      <c r="M19" s="269">
        <f>SUM(M12:M18)</f>
        <v>162</v>
      </c>
      <c r="N19" s="268" t="e">
        <f>M19/#REF!</f>
        <v>#REF!</v>
      </c>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row>
    <row r="20" spans="1:81" ht="71.25" hidden="1" customHeight="1">
      <c r="A20" s="658"/>
      <c r="B20" s="279" t="s">
        <v>289</v>
      </c>
      <c r="C20" s="504">
        <v>45215</v>
      </c>
      <c r="D20" s="504" t="s">
        <v>307</v>
      </c>
      <c r="E20" s="341" t="s">
        <v>308</v>
      </c>
      <c r="F20" s="122"/>
      <c r="G20" s="168">
        <v>269</v>
      </c>
      <c r="H20" s="158">
        <v>27</v>
      </c>
      <c r="I20" s="158">
        <v>1</v>
      </c>
      <c r="J20" s="139" t="e">
        <f>H20/#REF!</f>
        <v>#REF!</v>
      </c>
      <c r="K20" s="139" t="e">
        <f>I20/#REF!</f>
        <v>#REF!</v>
      </c>
      <c r="L20" s="155">
        <v>1</v>
      </c>
      <c r="M20" s="155">
        <f>SUM(H20,I20,L20)</f>
        <v>29</v>
      </c>
      <c r="N20" s="139" t="e">
        <f>M20/#REF!</f>
        <v>#REF!</v>
      </c>
    </row>
    <row r="21" spans="1:81" ht="94.5" hidden="1" customHeight="1">
      <c r="A21" s="658"/>
      <c r="B21" s="279" t="s">
        <v>290</v>
      </c>
      <c r="C21" s="504">
        <v>45216</v>
      </c>
      <c r="D21" s="504" t="s">
        <v>310</v>
      </c>
      <c r="E21" s="122" t="s">
        <v>311</v>
      </c>
      <c r="F21" s="122" t="s">
        <v>312</v>
      </c>
      <c r="G21" s="168">
        <v>1164</v>
      </c>
      <c r="H21" s="158">
        <v>62</v>
      </c>
      <c r="I21" s="158">
        <v>4</v>
      </c>
      <c r="J21" s="139" t="e">
        <f>H21/#REF!</f>
        <v>#REF!</v>
      </c>
      <c r="K21" s="139" t="e">
        <f>I21/#REF!</f>
        <v>#REF!</v>
      </c>
      <c r="L21" s="155">
        <v>1</v>
      </c>
      <c r="M21" s="155">
        <f>SUM(H21,I21,L21)</f>
        <v>67</v>
      </c>
      <c r="N21" s="139" t="e">
        <f>M21/#REF!</f>
        <v>#REF!</v>
      </c>
    </row>
    <row r="22" spans="1:81" ht="15.75" hidden="1" customHeight="1">
      <c r="A22" s="658"/>
      <c r="B22" s="278" t="s">
        <v>293</v>
      </c>
      <c r="C22" s="504">
        <v>45217</v>
      </c>
      <c r="D22" s="506"/>
      <c r="E22" s="506"/>
      <c r="F22" s="506"/>
      <c r="G22" s="506"/>
      <c r="H22" s="506"/>
      <c r="I22" s="506"/>
      <c r="J22" s="506"/>
      <c r="K22" s="506"/>
      <c r="L22" s="506"/>
      <c r="M22" s="506"/>
      <c r="N22" s="506"/>
    </row>
    <row r="23" spans="1:81" ht="120.75" hidden="1" customHeight="1">
      <c r="A23" s="658"/>
      <c r="B23" s="279" t="s">
        <v>294</v>
      </c>
      <c r="C23" s="504">
        <v>45218</v>
      </c>
      <c r="D23" s="504" t="s">
        <v>314</v>
      </c>
      <c r="E23" s="341" t="s">
        <v>315</v>
      </c>
      <c r="F23" s="122" t="s">
        <v>316</v>
      </c>
      <c r="G23" s="158">
        <v>316</v>
      </c>
      <c r="H23" s="158">
        <v>21</v>
      </c>
      <c r="I23" s="158">
        <v>0</v>
      </c>
      <c r="J23" s="522" t="e">
        <f>H23/#REF!</f>
        <v>#REF!</v>
      </c>
      <c r="K23" s="525">
        <v>0</v>
      </c>
      <c r="L23" s="155">
        <v>3</v>
      </c>
      <c r="M23" s="155">
        <f>SUM(H23,I23,L23)</f>
        <v>24</v>
      </c>
      <c r="N23" s="139" t="e">
        <f>M23/#REF!</f>
        <v>#REF!</v>
      </c>
    </row>
    <row r="24" spans="1:81" ht="20.25" hidden="1" customHeight="1">
      <c r="A24" s="658"/>
      <c r="B24" s="278" t="s">
        <v>295</v>
      </c>
      <c r="C24" s="504">
        <v>45219</v>
      </c>
      <c r="D24" s="506"/>
      <c r="E24" s="511"/>
      <c r="F24" s="511"/>
      <c r="G24" s="511"/>
      <c r="H24" s="511"/>
      <c r="I24" s="511"/>
      <c r="J24" s="511"/>
      <c r="K24" s="511"/>
      <c r="L24" s="511"/>
      <c r="M24" s="511"/>
      <c r="N24" s="511"/>
    </row>
    <row r="25" spans="1:81" ht="15.75" hidden="1" customHeight="1">
      <c r="A25" s="658"/>
      <c r="B25" s="278" t="s">
        <v>299</v>
      </c>
      <c r="C25" s="504">
        <v>45220</v>
      </c>
      <c r="D25" s="506"/>
      <c r="E25" s="507"/>
      <c r="F25" s="507"/>
      <c r="G25" s="511"/>
      <c r="H25" s="511"/>
      <c r="I25" s="511"/>
      <c r="J25" s="511"/>
      <c r="K25" s="511"/>
      <c r="L25" s="512"/>
      <c r="M25" s="512"/>
      <c r="N25" s="512"/>
    </row>
    <row r="26" spans="1:81" ht="20.25" hidden="1" customHeight="1">
      <c r="A26" s="658"/>
      <c r="B26" s="278" t="s">
        <v>288</v>
      </c>
      <c r="C26" s="504">
        <v>45221</v>
      </c>
      <c r="D26" s="511"/>
      <c r="E26" s="511"/>
      <c r="F26" s="511"/>
      <c r="G26" s="511"/>
      <c r="H26" s="511"/>
      <c r="I26" s="511"/>
      <c r="J26" s="511"/>
      <c r="K26" s="511"/>
      <c r="L26" s="512"/>
      <c r="M26" s="512"/>
      <c r="N26" s="512"/>
    </row>
    <row r="27" spans="1:81" s="204" customFormat="1" ht="20.25" hidden="1" customHeight="1">
      <c r="A27" s="658"/>
      <c r="B27" s="272"/>
      <c r="C27" s="273"/>
      <c r="D27" s="267"/>
      <c r="E27" s="267"/>
      <c r="F27" s="267"/>
      <c r="G27" s="271">
        <f>SUM(G20:G26)</f>
        <v>1749</v>
      </c>
      <c r="H27" s="271">
        <f>SUM(H20:H26)</f>
        <v>110</v>
      </c>
      <c r="I27" s="271">
        <f t="shared" ref="I27" si="2">SUM(I20:I26)</f>
        <v>5</v>
      </c>
      <c r="J27" s="268" t="e">
        <f>H27/#REF!</f>
        <v>#REF!</v>
      </c>
      <c r="K27" s="268" t="e">
        <f>I27/#REF!</f>
        <v>#REF!</v>
      </c>
      <c r="L27" s="269">
        <f>SUM(L20:L26)</f>
        <v>5</v>
      </c>
      <c r="M27" s="269">
        <f>SUM(M20:M26)</f>
        <v>120</v>
      </c>
      <c r="N27" s="268" t="e">
        <f>M27/#REF!</f>
        <v>#REF!</v>
      </c>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row>
    <row r="28" spans="1:81" ht="192" hidden="1" customHeight="1">
      <c r="A28" s="658"/>
      <c r="B28" s="279" t="s">
        <v>289</v>
      </c>
      <c r="C28" s="504">
        <v>45222</v>
      </c>
      <c r="D28" s="504" t="s">
        <v>318</v>
      </c>
      <c r="E28" s="188" t="s">
        <v>319</v>
      </c>
      <c r="F28" s="158"/>
      <c r="G28" s="158">
        <v>298</v>
      </c>
      <c r="H28" s="158">
        <v>23</v>
      </c>
      <c r="I28" s="158">
        <v>0</v>
      </c>
      <c r="J28" s="522" t="e">
        <f>H28/#REF!</f>
        <v>#REF!</v>
      </c>
      <c r="K28" s="522">
        <v>0</v>
      </c>
      <c r="L28" s="155">
        <v>3</v>
      </c>
      <c r="M28" s="155">
        <f>SUM(H28,I28,L28)</f>
        <v>26</v>
      </c>
      <c r="N28" s="139" t="e">
        <f>M28/#REF!</f>
        <v>#REF!</v>
      </c>
    </row>
    <row r="29" spans="1:81" ht="20.25" hidden="1" customHeight="1">
      <c r="A29" s="658"/>
      <c r="B29" s="278" t="s">
        <v>290</v>
      </c>
      <c r="C29" s="504">
        <v>45223</v>
      </c>
      <c r="D29" s="506"/>
      <c r="E29" s="506"/>
      <c r="F29" s="506"/>
      <c r="G29" s="506"/>
      <c r="H29" s="506"/>
      <c r="I29" s="506"/>
      <c r="J29" s="506"/>
      <c r="K29" s="506"/>
      <c r="L29" s="506"/>
      <c r="M29" s="506"/>
      <c r="N29" s="506"/>
    </row>
    <row r="30" spans="1:81" ht="118.5" hidden="1" customHeight="1">
      <c r="A30" s="658"/>
      <c r="B30" s="279" t="s">
        <v>293</v>
      </c>
      <c r="C30" s="504">
        <v>45224</v>
      </c>
      <c r="D30" s="504" t="s">
        <v>321</v>
      </c>
      <c r="E30" s="145" t="s">
        <v>322</v>
      </c>
      <c r="F30" s="122"/>
      <c r="G30" s="168">
        <v>2711</v>
      </c>
      <c r="H30" s="158">
        <v>110</v>
      </c>
      <c r="I30" s="158">
        <v>6</v>
      </c>
      <c r="J30" s="522">
        <f>H30/G30</f>
        <v>4.0575433419402437E-2</v>
      </c>
      <c r="K30" s="522" t="e">
        <f>I30/#REF!</f>
        <v>#REF!</v>
      </c>
      <c r="L30" s="155">
        <v>43</v>
      </c>
      <c r="M30" s="155">
        <f>SUM(H30,I30,L30)</f>
        <v>159</v>
      </c>
      <c r="N30" s="139" t="e">
        <f>M30/#REF!</f>
        <v>#REF!</v>
      </c>
    </row>
    <row r="31" spans="1:81" ht="15.75" hidden="1" customHeight="1">
      <c r="A31" s="658"/>
      <c r="B31" s="278" t="s">
        <v>294</v>
      </c>
      <c r="C31" s="504">
        <v>45225</v>
      </c>
      <c r="D31" s="506"/>
      <c r="E31" s="507"/>
      <c r="F31" s="507"/>
      <c r="G31" s="511"/>
      <c r="H31" s="511"/>
      <c r="I31" s="511"/>
      <c r="J31" s="511"/>
      <c r="K31" s="511"/>
      <c r="L31" s="512"/>
      <c r="M31" s="512"/>
      <c r="N31" s="512"/>
    </row>
    <row r="32" spans="1:81" ht="84" hidden="1" customHeight="1">
      <c r="A32" s="658"/>
      <c r="B32" s="279" t="s">
        <v>325</v>
      </c>
      <c r="C32" s="504">
        <v>45226</v>
      </c>
      <c r="D32" s="504" t="s">
        <v>314</v>
      </c>
      <c r="E32" s="188" t="s">
        <v>326</v>
      </c>
      <c r="F32" s="122"/>
      <c r="G32" s="203">
        <v>581</v>
      </c>
      <c r="H32" s="158">
        <v>23</v>
      </c>
      <c r="I32" s="158">
        <v>1</v>
      </c>
      <c r="J32" s="139">
        <f>H32/G32</f>
        <v>3.9586919104991396E-2</v>
      </c>
      <c r="K32" s="139">
        <f>I32/G32</f>
        <v>1.7211703958691911E-3</v>
      </c>
      <c r="L32" s="155">
        <v>31</v>
      </c>
      <c r="M32" s="155">
        <f>SUM(H32,I32,L32)</f>
        <v>55</v>
      </c>
      <c r="N32" s="139" t="e">
        <f>M32/#REF!</f>
        <v>#REF!</v>
      </c>
    </row>
    <row r="33" spans="1:81" ht="15.75" hidden="1" customHeight="1">
      <c r="A33" s="658"/>
      <c r="B33" s="278" t="s">
        <v>299</v>
      </c>
      <c r="C33" s="504">
        <v>45227</v>
      </c>
      <c r="D33" s="506"/>
      <c r="E33" s="507"/>
      <c r="F33" s="507"/>
      <c r="G33" s="511"/>
      <c r="H33" s="511"/>
      <c r="I33" s="511"/>
      <c r="J33" s="511"/>
      <c r="K33" s="511"/>
      <c r="L33" s="511"/>
      <c r="M33" s="511"/>
      <c r="N33" s="511"/>
    </row>
    <row r="34" spans="1:81" ht="15.75" hidden="1" customHeight="1">
      <c r="A34" s="658"/>
      <c r="B34" s="278" t="s">
        <v>288</v>
      </c>
      <c r="C34" s="504">
        <v>45228</v>
      </c>
      <c r="D34" s="506"/>
      <c r="E34" s="507"/>
      <c r="F34" s="507"/>
      <c r="G34" s="511"/>
      <c r="H34" s="511"/>
      <c r="I34" s="511"/>
      <c r="J34" s="511"/>
      <c r="K34" s="511"/>
      <c r="L34" s="511"/>
      <c r="M34" s="511"/>
      <c r="N34" s="511"/>
    </row>
    <row r="35" spans="1:81" s="204" customFormat="1" ht="15.75" hidden="1" customHeight="1">
      <c r="A35" s="658"/>
      <c r="B35" s="270"/>
      <c r="C35" s="270"/>
      <c r="D35" s="270"/>
      <c r="E35" s="270"/>
      <c r="F35" s="270"/>
      <c r="G35" s="271">
        <f>SUM(G28:G34)</f>
        <v>3590</v>
      </c>
      <c r="H35" s="271">
        <f>SUM(H28:H34)</f>
        <v>156</v>
      </c>
      <c r="I35" s="271">
        <f t="shared" ref="I35" si="3">SUM(I28:I34)</f>
        <v>7</v>
      </c>
      <c r="J35" s="268" t="e">
        <f>H35/#REF!</f>
        <v>#REF!</v>
      </c>
      <c r="K35" s="268" t="e">
        <f>I35/#REF!</f>
        <v>#REF!</v>
      </c>
      <c r="L35" s="269">
        <f>SUM(L28:L34)</f>
        <v>77</v>
      </c>
      <c r="M35" s="269">
        <f>SUM(M28:M34)</f>
        <v>240</v>
      </c>
      <c r="N35" s="268" t="e">
        <f>M35/#REF!</f>
        <v>#REF!</v>
      </c>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row>
    <row r="36" spans="1:81" ht="15.75" hidden="1" customHeight="1">
      <c r="A36" s="658"/>
      <c r="B36" s="278" t="s">
        <v>289</v>
      </c>
      <c r="C36" s="504">
        <v>45229</v>
      </c>
      <c r="D36" s="506"/>
      <c r="E36" s="507"/>
      <c r="F36" s="507"/>
      <c r="G36" s="511"/>
      <c r="H36" s="511"/>
      <c r="I36" s="511"/>
      <c r="J36" s="511"/>
      <c r="K36" s="511"/>
      <c r="L36" s="511"/>
      <c r="M36" s="511"/>
      <c r="N36" s="511"/>
    </row>
    <row r="37" spans="1:81" ht="92.25" hidden="1" customHeight="1">
      <c r="A37" s="658"/>
      <c r="B37" s="279" t="s">
        <v>290</v>
      </c>
      <c r="C37" s="504">
        <v>45230</v>
      </c>
      <c r="D37" s="504" t="s">
        <v>321</v>
      </c>
      <c r="E37" s="188" t="s">
        <v>328</v>
      </c>
      <c r="F37" s="122"/>
      <c r="G37" s="158">
        <v>377</v>
      </c>
      <c r="H37" s="158">
        <v>25</v>
      </c>
      <c r="I37" s="158">
        <v>2</v>
      </c>
      <c r="J37" s="139">
        <f>H37/G37</f>
        <v>6.6312997347480113E-2</v>
      </c>
      <c r="K37" s="139">
        <f>I37/G37</f>
        <v>5.3050397877984082E-3</v>
      </c>
      <c r="L37" s="155">
        <v>8</v>
      </c>
      <c r="M37" s="155">
        <f>SUM(H37,I37,L37)</f>
        <v>35</v>
      </c>
      <c r="N37" s="139" t="e">
        <f>M37/#REF!</f>
        <v>#REF!</v>
      </c>
    </row>
    <row r="38" spans="1:81" ht="21" hidden="1" customHeight="1">
      <c r="A38" s="228"/>
      <c r="B38" s="656"/>
      <c r="C38" s="656"/>
      <c r="D38" s="656"/>
      <c r="E38" s="657" t="s">
        <v>330</v>
      </c>
      <c r="F38" s="657"/>
      <c r="G38" s="229">
        <f>SUM(G5:G37)</f>
        <v>17807</v>
      </c>
      <c r="H38" s="229">
        <f t="shared" ref="H38:I38" si="4">SUM(H5:H37)</f>
        <v>973</v>
      </c>
      <c r="I38" s="229">
        <f t="shared" si="4"/>
        <v>48</v>
      </c>
      <c r="J38" s="230" t="e">
        <f>H38/#REF!</f>
        <v>#REF!</v>
      </c>
      <c r="K38" s="230" t="e">
        <f>I38/#REF!</f>
        <v>#REF!</v>
      </c>
      <c r="L38" s="232">
        <f>SUM(L5:L37)</f>
        <v>342</v>
      </c>
      <c r="M38" s="229">
        <f>SUM(H38,I38,L38)</f>
        <v>1363</v>
      </c>
      <c r="N38" s="230" t="e">
        <f>M38/#REF!</f>
        <v>#REF!</v>
      </c>
    </row>
    <row r="39" spans="1:81" ht="15.75" hidden="1" customHeight="1">
      <c r="A39" s="668" t="s">
        <v>109</v>
      </c>
      <c r="B39" s="278" t="s">
        <v>293</v>
      </c>
      <c r="C39" s="504">
        <v>45231</v>
      </c>
      <c r="D39" s="506"/>
      <c r="E39" s="506"/>
      <c r="F39" s="506"/>
      <c r="G39" s="511"/>
      <c r="H39" s="511"/>
      <c r="I39" s="511"/>
      <c r="J39" s="511"/>
      <c r="K39" s="511"/>
      <c r="L39" s="511"/>
      <c r="M39" s="511"/>
      <c r="N39" s="511"/>
    </row>
    <row r="40" spans="1:81" ht="130.5" hidden="1" customHeight="1">
      <c r="A40" s="668"/>
      <c r="B40" s="279" t="s">
        <v>294</v>
      </c>
      <c r="C40" s="504">
        <v>45232</v>
      </c>
      <c r="D40" s="504" t="s">
        <v>296</v>
      </c>
      <c r="E40" s="504" t="s">
        <v>331</v>
      </c>
      <c r="F40" s="504"/>
      <c r="G40" s="168">
        <v>4859</v>
      </c>
      <c r="H40" s="158">
        <v>81</v>
      </c>
      <c r="I40" s="158">
        <v>3</v>
      </c>
      <c r="J40" s="139">
        <f>H40/G40</f>
        <v>1.6670096727721753E-2</v>
      </c>
      <c r="K40" s="139">
        <f>I40/G40</f>
        <v>6.1741098991562049E-4</v>
      </c>
      <c r="L40" s="155">
        <v>107</v>
      </c>
      <c r="M40" s="155">
        <f>SUM(H40,I40,L40)</f>
        <v>191</v>
      </c>
      <c r="N40" s="139" t="e">
        <f>M40/#REF!</f>
        <v>#REF!</v>
      </c>
    </row>
    <row r="41" spans="1:81" ht="134.25" hidden="1" customHeight="1">
      <c r="A41" s="668"/>
      <c r="B41" s="279" t="s">
        <v>295</v>
      </c>
      <c r="C41" s="504">
        <v>45233</v>
      </c>
      <c r="D41" s="504" t="s">
        <v>314</v>
      </c>
      <c r="E41" s="504" t="s">
        <v>333</v>
      </c>
      <c r="F41" s="504"/>
      <c r="G41" s="158">
        <v>319</v>
      </c>
      <c r="H41" s="158">
        <v>16</v>
      </c>
      <c r="I41" s="158">
        <v>2</v>
      </c>
      <c r="J41" s="139">
        <f>H41/G41</f>
        <v>5.0156739811912224E-2</v>
      </c>
      <c r="K41" s="139">
        <f>I41/G41</f>
        <v>6.269592476489028E-3</v>
      </c>
      <c r="L41" s="504" t="s">
        <v>323</v>
      </c>
      <c r="M41" s="155">
        <f>SUM(H41,I41,L41)</f>
        <v>18</v>
      </c>
      <c r="N41" s="139" t="e">
        <f>M41/#REF!</f>
        <v>#REF!</v>
      </c>
    </row>
    <row r="42" spans="1:81" ht="15.75" hidden="1" customHeight="1">
      <c r="A42" s="668"/>
      <c r="B42" s="278" t="s">
        <v>299</v>
      </c>
      <c r="C42" s="504">
        <v>45234</v>
      </c>
      <c r="D42" s="506"/>
      <c r="E42" s="506"/>
      <c r="F42" s="506"/>
      <c r="G42" s="506"/>
      <c r="H42" s="506"/>
      <c r="I42" s="506"/>
      <c r="J42" s="506"/>
      <c r="K42" s="506"/>
      <c r="L42" s="506"/>
      <c r="M42" s="506"/>
      <c r="N42" s="506"/>
    </row>
    <row r="43" spans="1:81" ht="15.75" hidden="1" customHeight="1">
      <c r="A43" s="668"/>
      <c r="B43" s="278" t="s">
        <v>288</v>
      </c>
      <c r="C43" s="504">
        <v>45235</v>
      </c>
      <c r="D43" s="506"/>
      <c r="E43" s="506"/>
      <c r="F43" s="506"/>
      <c r="G43" s="506"/>
      <c r="H43" s="506"/>
      <c r="I43" s="506"/>
      <c r="J43" s="506"/>
      <c r="K43" s="506"/>
      <c r="L43" s="506"/>
      <c r="M43" s="506"/>
      <c r="N43" s="506"/>
    </row>
    <row r="44" spans="1:81" s="204" customFormat="1" ht="15.75" hidden="1" customHeight="1">
      <c r="A44" s="668"/>
      <c r="B44" s="270"/>
      <c r="C44" s="270"/>
      <c r="D44" s="270"/>
      <c r="E44" s="270"/>
      <c r="F44" s="270"/>
      <c r="G44" s="271">
        <f>SUM(G37:G43)</f>
        <v>23362</v>
      </c>
      <c r="H44" s="271">
        <f>SUM(H37:H43)</f>
        <v>1095</v>
      </c>
      <c r="I44" s="271">
        <f t="shared" ref="I44" si="5">SUM(I37:I43)</f>
        <v>55</v>
      </c>
      <c r="J44" s="268" t="e">
        <f>H44/#REF!</f>
        <v>#REF!</v>
      </c>
      <c r="K44" s="268" t="e">
        <f>I44/#REF!</f>
        <v>#REF!</v>
      </c>
      <c r="L44" s="269">
        <f>SUM(L40,L37)</f>
        <v>115</v>
      </c>
      <c r="M44" s="269">
        <f>SUM(M40,M37)</f>
        <v>226</v>
      </c>
      <c r="N44" s="268" t="e">
        <f>M44/#REF!</f>
        <v>#REF!</v>
      </c>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row>
    <row r="45" spans="1:81" ht="108" hidden="1" customHeight="1">
      <c r="A45" s="668"/>
      <c r="B45" s="279" t="s">
        <v>289</v>
      </c>
      <c r="C45" s="504">
        <v>45236</v>
      </c>
      <c r="D45" s="504" t="s">
        <v>321</v>
      </c>
      <c r="E45" s="341" t="s">
        <v>335</v>
      </c>
      <c r="F45" s="504"/>
      <c r="G45" s="158">
        <v>305</v>
      </c>
      <c r="H45" s="158">
        <v>21</v>
      </c>
      <c r="I45" s="158">
        <v>3</v>
      </c>
      <c r="J45" s="139">
        <f>H45/G45</f>
        <v>6.8852459016393447E-2</v>
      </c>
      <c r="K45" s="139">
        <f>I45/G45</f>
        <v>9.8360655737704927E-3</v>
      </c>
      <c r="L45" s="155">
        <v>1</v>
      </c>
      <c r="M45" s="155">
        <f>SUM(H45,I45,L45)</f>
        <v>25</v>
      </c>
      <c r="N45" s="139" t="e">
        <f>M45/#REF!</f>
        <v>#REF!</v>
      </c>
    </row>
    <row r="46" spans="1:81" ht="104.25" hidden="1" customHeight="1">
      <c r="A46" s="668"/>
      <c r="B46" s="279" t="s">
        <v>290</v>
      </c>
      <c r="C46" s="504">
        <v>45237</v>
      </c>
      <c r="D46" s="158" t="s">
        <v>314</v>
      </c>
      <c r="E46" s="341" t="s">
        <v>337</v>
      </c>
      <c r="F46" s="504"/>
      <c r="G46" s="168">
        <v>1951</v>
      </c>
      <c r="H46" s="168">
        <v>56</v>
      </c>
      <c r="I46" s="168">
        <v>4</v>
      </c>
      <c r="J46" s="139">
        <f>H46/G46</f>
        <v>2.8703229113275244E-2</v>
      </c>
      <c r="K46" s="139">
        <f>I46/G46</f>
        <v>2.0502306509482316E-3</v>
      </c>
      <c r="L46" s="504" t="s">
        <v>323</v>
      </c>
      <c r="M46" s="155">
        <f>SUM(H46,I46,L46)</f>
        <v>60</v>
      </c>
      <c r="N46" s="139" t="e">
        <f>M46/#REF!</f>
        <v>#REF!</v>
      </c>
    </row>
    <row r="47" spans="1:81" ht="20.25" hidden="1" customHeight="1">
      <c r="A47" s="668"/>
      <c r="B47" s="278" t="s">
        <v>293</v>
      </c>
      <c r="C47" s="504">
        <v>45238</v>
      </c>
      <c r="D47" s="506"/>
      <c r="E47" s="506"/>
      <c r="F47" s="506"/>
      <c r="G47" s="506"/>
      <c r="H47" s="506"/>
      <c r="I47" s="506"/>
      <c r="J47" s="506"/>
      <c r="K47" s="506"/>
      <c r="L47" s="506"/>
      <c r="M47" s="506"/>
      <c r="N47" s="506"/>
    </row>
    <row r="48" spans="1:81" ht="205.5" hidden="1" customHeight="1">
      <c r="A48" s="668"/>
      <c r="B48" s="281" t="s">
        <v>338</v>
      </c>
      <c r="C48" s="504">
        <v>45239</v>
      </c>
      <c r="D48" s="158" t="s">
        <v>314</v>
      </c>
      <c r="E48" s="341" t="s">
        <v>339</v>
      </c>
      <c r="F48" s="341"/>
      <c r="G48" s="168">
        <v>2052</v>
      </c>
      <c r="H48" s="168">
        <v>39</v>
      </c>
      <c r="I48" s="168">
        <v>4</v>
      </c>
      <c r="J48" s="139">
        <f>H48/G48</f>
        <v>1.9005847953216373E-2</v>
      </c>
      <c r="K48" s="139">
        <f>I48/G48</f>
        <v>1.9493177387914229E-3</v>
      </c>
      <c r="L48" s="168">
        <v>33</v>
      </c>
      <c r="M48" s="155">
        <f>SUM(H48,I48,L48)</f>
        <v>76</v>
      </c>
      <c r="N48" s="139" t="e">
        <f>M48/#REF!</f>
        <v>#REF!</v>
      </c>
    </row>
    <row r="49" spans="1:81" ht="20.25" hidden="1" customHeight="1">
      <c r="A49" s="668"/>
      <c r="B49" s="278" t="s">
        <v>295</v>
      </c>
      <c r="C49" s="504">
        <v>45240</v>
      </c>
      <c r="D49" s="516"/>
      <c r="E49" s="516"/>
      <c r="F49" s="511"/>
      <c r="G49" s="511"/>
      <c r="H49" s="511"/>
      <c r="I49" s="511"/>
      <c r="J49" s="211"/>
      <c r="K49" s="211"/>
      <c r="L49" s="212"/>
      <c r="M49" s="212"/>
      <c r="N49" s="212"/>
    </row>
    <row r="50" spans="1:81" ht="158.25" hidden="1" customHeight="1">
      <c r="A50" s="668"/>
      <c r="B50" s="279" t="s">
        <v>299</v>
      </c>
      <c r="C50" s="504">
        <v>45241</v>
      </c>
      <c r="D50" s="158" t="s">
        <v>307</v>
      </c>
      <c r="E50" s="122" t="s">
        <v>341</v>
      </c>
      <c r="F50" s="122"/>
      <c r="G50" s="168">
        <v>1968</v>
      </c>
      <c r="H50" s="158">
        <v>77</v>
      </c>
      <c r="I50" s="158">
        <v>6</v>
      </c>
      <c r="J50" s="139">
        <f>H50/G50</f>
        <v>3.9126016260162599E-2</v>
      </c>
      <c r="K50" s="139">
        <f>I50/G50</f>
        <v>3.0487804878048782E-3</v>
      </c>
      <c r="L50" s="168">
        <v>56</v>
      </c>
      <c r="M50" s="155">
        <f>SUM(H50,I50,L50)</f>
        <v>139</v>
      </c>
      <c r="N50" s="139" t="e">
        <f>M50/#REF!</f>
        <v>#REF!</v>
      </c>
    </row>
    <row r="51" spans="1:81" ht="20.25" hidden="1" customHeight="1">
      <c r="A51" s="668"/>
      <c r="B51" s="278" t="s">
        <v>288</v>
      </c>
      <c r="C51" s="504">
        <v>45242</v>
      </c>
      <c r="D51" s="516"/>
      <c r="E51" s="516"/>
      <c r="F51" s="516"/>
      <c r="G51" s="516"/>
      <c r="H51" s="516"/>
      <c r="I51" s="516"/>
      <c r="J51" s="516"/>
      <c r="K51" s="516"/>
      <c r="L51" s="516"/>
      <c r="M51" s="516"/>
      <c r="N51" s="516"/>
    </row>
    <row r="52" spans="1:81" s="204" customFormat="1" ht="13.5" hidden="1" customHeight="1">
      <c r="A52" s="668"/>
      <c r="B52" s="270"/>
      <c r="C52" s="270"/>
      <c r="D52" s="270"/>
      <c r="E52" s="270"/>
      <c r="F52" s="270"/>
      <c r="G52" s="271">
        <f>SUM(G45:G51)</f>
        <v>6276</v>
      </c>
      <c r="H52" s="271">
        <f>SUM(H45:H51)</f>
        <v>193</v>
      </c>
      <c r="I52" s="271">
        <f t="shared" ref="I52" si="6">SUM(I45:I51)</f>
        <v>17</v>
      </c>
      <c r="J52" s="268" t="e">
        <f>H52/#REF!</f>
        <v>#REF!</v>
      </c>
      <c r="K52" s="268" t="e">
        <f>I52/#REF!</f>
        <v>#REF!</v>
      </c>
      <c r="L52" s="269">
        <f>SUM(L45,L48,L50)</f>
        <v>90</v>
      </c>
      <c r="M52" s="269">
        <f>SUM(M50,M48,M46,M45)</f>
        <v>300</v>
      </c>
      <c r="N52" s="268" t="e">
        <f>M52/#REF!</f>
        <v>#REF!</v>
      </c>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row>
    <row r="53" spans="1:81" ht="20.25" hidden="1" customHeight="1">
      <c r="A53" s="668"/>
      <c r="B53" s="278" t="s">
        <v>289</v>
      </c>
      <c r="C53" s="504">
        <v>45243</v>
      </c>
      <c r="D53" s="516"/>
      <c r="E53" s="516"/>
      <c r="F53" s="516"/>
      <c r="G53" s="516"/>
      <c r="H53" s="516"/>
      <c r="I53" s="516"/>
      <c r="J53" s="516"/>
      <c r="K53" s="516"/>
      <c r="L53" s="516"/>
      <c r="M53" s="516"/>
      <c r="N53" s="516"/>
    </row>
    <row r="54" spans="1:81" ht="150" hidden="1" customHeight="1">
      <c r="A54" s="668"/>
      <c r="B54" s="279" t="s">
        <v>290</v>
      </c>
      <c r="C54" s="504">
        <v>45244</v>
      </c>
      <c r="D54" s="504" t="s">
        <v>321</v>
      </c>
      <c r="E54" s="341" t="s">
        <v>342</v>
      </c>
      <c r="F54" s="341"/>
      <c r="G54" s="158">
        <v>819</v>
      </c>
      <c r="H54" s="158">
        <v>47</v>
      </c>
      <c r="I54" s="158">
        <v>5</v>
      </c>
      <c r="J54" s="139">
        <f t="shared" ref="J54:J59" si="7">H54/G54</f>
        <v>5.7387057387057384E-2</v>
      </c>
      <c r="K54" s="139">
        <f t="shared" ref="K54:K59" si="8">I54/G54</f>
        <v>6.105006105006105E-3</v>
      </c>
      <c r="L54" s="158" t="s">
        <v>323</v>
      </c>
      <c r="M54" s="155">
        <f t="shared" ref="M54:M59" si="9">SUM(H54,I54,L54)</f>
        <v>52</v>
      </c>
      <c r="N54" s="139" t="e">
        <f>M54/#REF!</f>
        <v>#REF!</v>
      </c>
    </row>
    <row r="55" spans="1:81" ht="122.25" hidden="1" customHeight="1">
      <c r="A55" s="668"/>
      <c r="B55" s="279" t="s">
        <v>293</v>
      </c>
      <c r="C55" s="504">
        <v>45245</v>
      </c>
      <c r="D55" s="504" t="s">
        <v>321</v>
      </c>
      <c r="E55" s="341" t="s">
        <v>343</v>
      </c>
      <c r="F55" s="341"/>
      <c r="G55" s="158">
        <v>390</v>
      </c>
      <c r="H55" s="158">
        <v>40</v>
      </c>
      <c r="I55" s="158">
        <v>2</v>
      </c>
      <c r="J55" s="139">
        <f t="shared" si="7"/>
        <v>0.10256410256410256</v>
      </c>
      <c r="K55" s="139">
        <f t="shared" si="8"/>
        <v>5.1282051282051282E-3</v>
      </c>
      <c r="L55" s="158">
        <v>6</v>
      </c>
      <c r="M55" s="155">
        <f t="shared" si="9"/>
        <v>48</v>
      </c>
      <c r="N55" s="139" t="e">
        <f>M55/#REF!</f>
        <v>#REF!</v>
      </c>
    </row>
    <row r="56" spans="1:81" ht="159.75" hidden="1" customHeight="1">
      <c r="A56" s="668"/>
      <c r="B56" s="279" t="s">
        <v>294</v>
      </c>
      <c r="C56" s="504">
        <v>45246</v>
      </c>
      <c r="D56" s="504" t="s">
        <v>321</v>
      </c>
      <c r="E56" s="341" t="s">
        <v>344</v>
      </c>
      <c r="F56" s="341" t="s">
        <v>345</v>
      </c>
      <c r="G56" s="158">
        <v>542</v>
      </c>
      <c r="H56" s="158">
        <v>27</v>
      </c>
      <c r="I56" s="158">
        <v>0</v>
      </c>
      <c r="J56" s="139">
        <f t="shared" si="7"/>
        <v>4.9815498154981548E-2</v>
      </c>
      <c r="K56" s="139">
        <f t="shared" si="8"/>
        <v>0</v>
      </c>
      <c r="L56" s="158">
        <v>5</v>
      </c>
      <c r="M56" s="155">
        <f t="shared" si="9"/>
        <v>32</v>
      </c>
      <c r="N56" s="139" t="e">
        <f>M56/#REF!</f>
        <v>#REF!</v>
      </c>
    </row>
    <row r="57" spans="1:81" ht="122.25" hidden="1" customHeight="1">
      <c r="A57" s="668"/>
      <c r="B57" s="279" t="s">
        <v>295</v>
      </c>
      <c r="C57" s="504">
        <v>45247</v>
      </c>
      <c r="D57" s="158" t="s">
        <v>346</v>
      </c>
      <c r="E57" s="341" t="s">
        <v>347</v>
      </c>
      <c r="F57" s="122"/>
      <c r="G57" s="158">
        <v>257</v>
      </c>
      <c r="H57" s="158">
        <v>26</v>
      </c>
      <c r="I57" s="158">
        <v>1</v>
      </c>
      <c r="J57" s="139">
        <f t="shared" si="7"/>
        <v>0.10116731517509728</v>
      </c>
      <c r="K57" s="139">
        <f t="shared" si="8"/>
        <v>3.8910505836575876E-3</v>
      </c>
      <c r="L57" s="225">
        <v>3</v>
      </c>
      <c r="M57" s="155">
        <f t="shared" si="9"/>
        <v>30</v>
      </c>
      <c r="N57" s="139" t="e">
        <f>M57/#REF!</f>
        <v>#REF!</v>
      </c>
    </row>
    <row r="58" spans="1:81" ht="104.25" hidden="1" customHeight="1">
      <c r="A58" s="668"/>
      <c r="B58" s="279" t="s">
        <v>299</v>
      </c>
      <c r="C58" s="504">
        <v>45248</v>
      </c>
      <c r="D58" s="504" t="s">
        <v>348</v>
      </c>
      <c r="E58" s="341" t="s">
        <v>349</v>
      </c>
      <c r="F58" s="341"/>
      <c r="G58" s="158">
        <v>202</v>
      </c>
      <c r="H58" s="158">
        <v>17</v>
      </c>
      <c r="I58" s="158">
        <v>1</v>
      </c>
      <c r="J58" s="139">
        <f t="shared" si="7"/>
        <v>8.4158415841584164E-2</v>
      </c>
      <c r="K58" s="139">
        <f t="shared" si="8"/>
        <v>4.9504950495049506E-3</v>
      </c>
      <c r="L58" s="158">
        <v>2</v>
      </c>
      <c r="M58" s="155">
        <f t="shared" si="9"/>
        <v>20</v>
      </c>
      <c r="N58" s="139" t="e">
        <f>M58/#REF!</f>
        <v>#REF!</v>
      </c>
    </row>
    <row r="59" spans="1:81" ht="102.75" hidden="1" customHeight="1">
      <c r="A59" s="668"/>
      <c r="B59" s="279" t="s">
        <v>288</v>
      </c>
      <c r="C59" s="504">
        <v>45249</v>
      </c>
      <c r="D59" s="504" t="s">
        <v>350</v>
      </c>
      <c r="E59" s="341" t="s">
        <v>351</v>
      </c>
      <c r="F59" s="341"/>
      <c r="G59" s="158">
        <v>223</v>
      </c>
      <c r="H59" s="158">
        <v>14</v>
      </c>
      <c r="I59" s="158">
        <v>0</v>
      </c>
      <c r="J59" s="139">
        <f t="shared" si="7"/>
        <v>6.2780269058295965E-2</v>
      </c>
      <c r="K59" s="139">
        <f t="shared" si="8"/>
        <v>0</v>
      </c>
      <c r="L59" s="158">
        <v>1</v>
      </c>
      <c r="M59" s="155">
        <f t="shared" si="9"/>
        <v>15</v>
      </c>
      <c r="N59" s="139" t="e">
        <f>M59/#REF!</f>
        <v>#REF!</v>
      </c>
    </row>
    <row r="60" spans="1:81" s="204" customFormat="1" ht="13.5" hidden="1" customHeight="1">
      <c r="A60" s="668"/>
      <c r="B60" s="270"/>
      <c r="C60" s="270"/>
      <c r="D60" s="270"/>
      <c r="E60" s="270"/>
      <c r="F60" s="270"/>
      <c r="G60" s="271">
        <f>SUM(G53:G59)</f>
        <v>2433</v>
      </c>
      <c r="H60" s="271">
        <f>SUM(H53:H59)</f>
        <v>171</v>
      </c>
      <c r="I60" s="271">
        <f t="shared" ref="I60" si="10">SUM(I53:I59)</f>
        <v>9</v>
      </c>
      <c r="J60" s="268" t="e">
        <f>H60/#REF!</f>
        <v>#REF!</v>
      </c>
      <c r="K60" s="268" t="e">
        <f>I60/#REF!</f>
        <v>#REF!</v>
      </c>
      <c r="L60" s="269">
        <f>SUM(L55:L59)</f>
        <v>17</v>
      </c>
      <c r="M60" s="269">
        <f>SUM(M54:M59)</f>
        <v>197</v>
      </c>
      <c r="N60" s="268" t="e">
        <f>M60/#REF!</f>
        <v>#REF!</v>
      </c>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row>
    <row r="61" spans="1:81" ht="102.75" hidden="1" customHeight="1">
      <c r="A61" s="668"/>
      <c r="B61" s="279" t="s">
        <v>289</v>
      </c>
      <c r="C61" s="504">
        <v>45250</v>
      </c>
      <c r="D61" s="158" t="s">
        <v>314</v>
      </c>
      <c r="E61" s="341" t="s">
        <v>352</v>
      </c>
      <c r="F61" s="341"/>
      <c r="G61" s="158">
        <v>219</v>
      </c>
      <c r="H61" s="158">
        <v>17</v>
      </c>
      <c r="I61" s="158">
        <v>2</v>
      </c>
      <c r="J61" s="522">
        <f>H61/G61</f>
        <v>7.7625570776255703E-2</v>
      </c>
      <c r="K61" s="139">
        <f>I61/G61</f>
        <v>9.1324200913242004E-3</v>
      </c>
      <c r="L61" s="158">
        <v>6</v>
      </c>
      <c r="M61" s="155">
        <f>SUM(H61,I61,L61)</f>
        <v>25</v>
      </c>
      <c r="N61" s="139" t="e">
        <f>M61/#REF!</f>
        <v>#REF!</v>
      </c>
    </row>
    <row r="62" spans="1:81" ht="20.25" hidden="1" customHeight="1">
      <c r="A62" s="668"/>
      <c r="B62" s="280" t="s">
        <v>290</v>
      </c>
      <c r="C62" s="504">
        <v>45251</v>
      </c>
      <c r="D62" s="516"/>
      <c r="E62" s="516"/>
      <c r="F62" s="516"/>
      <c r="G62" s="516"/>
      <c r="H62" s="516"/>
      <c r="I62" s="516"/>
      <c r="J62" s="516"/>
      <c r="K62" s="516"/>
      <c r="L62" s="516"/>
      <c r="M62" s="516"/>
      <c r="N62" s="516"/>
    </row>
    <row r="63" spans="1:81" ht="96.75" hidden="1" customHeight="1">
      <c r="A63" s="668"/>
      <c r="B63" s="279" t="s">
        <v>293</v>
      </c>
      <c r="C63" s="504">
        <v>45252</v>
      </c>
      <c r="D63" s="158" t="s">
        <v>314</v>
      </c>
      <c r="E63" s="341" t="s">
        <v>353</v>
      </c>
      <c r="F63" s="122"/>
      <c r="G63" s="158">
        <v>400</v>
      </c>
      <c r="H63" s="158">
        <v>20</v>
      </c>
      <c r="I63" s="158">
        <v>0</v>
      </c>
      <c r="J63" s="522">
        <f>H63/G63</f>
        <v>0.05</v>
      </c>
      <c r="K63" s="139">
        <f>I63/G63</f>
        <v>0</v>
      </c>
      <c r="L63" s="225">
        <v>2</v>
      </c>
      <c r="M63" s="155">
        <f>SUM(H63,I63,L63)</f>
        <v>22</v>
      </c>
      <c r="N63" s="139" t="e">
        <f>M63/#REF!</f>
        <v>#REF!</v>
      </c>
    </row>
    <row r="64" spans="1:81" ht="20.25" hidden="1" customHeight="1">
      <c r="A64" s="668"/>
      <c r="B64" s="280" t="s">
        <v>294</v>
      </c>
      <c r="C64" s="504">
        <v>45253</v>
      </c>
      <c r="D64" s="516"/>
      <c r="E64" s="516"/>
      <c r="F64" s="516"/>
      <c r="G64" s="516"/>
      <c r="H64" s="516"/>
      <c r="I64" s="516"/>
      <c r="J64" s="516"/>
      <c r="K64" s="516"/>
      <c r="L64" s="516"/>
      <c r="M64" s="516"/>
      <c r="N64" s="516"/>
    </row>
    <row r="65" spans="1:81" ht="121.5" hidden="1" customHeight="1">
      <c r="A65" s="668"/>
      <c r="B65" s="279" t="s">
        <v>295</v>
      </c>
      <c r="C65" s="504">
        <v>45254</v>
      </c>
      <c r="D65" s="158" t="s">
        <v>307</v>
      </c>
      <c r="E65" s="341" t="s">
        <v>354</v>
      </c>
      <c r="F65" s="341"/>
      <c r="G65" s="158">
        <v>422</v>
      </c>
      <c r="H65" s="158">
        <v>24</v>
      </c>
      <c r="I65" s="158">
        <v>2</v>
      </c>
      <c r="J65" s="517" t="e">
        <f>H65/#REF!</f>
        <v>#REF!</v>
      </c>
      <c r="K65" s="517" t="e">
        <f>I65/#REF!</f>
        <v>#REF!</v>
      </c>
      <c r="L65" s="158">
        <v>31</v>
      </c>
      <c r="M65" s="157">
        <f>SUM(H65,I65,L65)</f>
        <v>57</v>
      </c>
      <c r="N65" s="517" t="e">
        <f>M65/#REF!</f>
        <v>#REF!</v>
      </c>
    </row>
    <row r="66" spans="1:81" ht="20.25" hidden="1" customHeight="1">
      <c r="A66" s="668"/>
      <c r="B66" s="280" t="s">
        <v>299</v>
      </c>
      <c r="C66" s="504">
        <v>45255</v>
      </c>
      <c r="D66" s="516"/>
      <c r="E66" s="516"/>
      <c r="F66" s="516"/>
      <c r="G66" s="516"/>
      <c r="H66" s="516"/>
      <c r="I66" s="516"/>
      <c r="J66" s="516"/>
      <c r="K66" s="516"/>
      <c r="L66" s="516"/>
      <c r="M66" s="516"/>
      <c r="N66" s="516"/>
    </row>
    <row r="67" spans="1:81" ht="20.25" hidden="1" customHeight="1">
      <c r="A67" s="668"/>
      <c r="B67" s="278" t="s">
        <v>288</v>
      </c>
      <c r="C67" s="504">
        <v>45256</v>
      </c>
      <c r="D67" s="516"/>
      <c r="E67" s="516"/>
      <c r="F67" s="516"/>
      <c r="G67" s="516"/>
      <c r="H67" s="516"/>
      <c r="I67" s="516"/>
      <c r="J67" s="516"/>
      <c r="K67" s="516"/>
      <c r="L67" s="516"/>
      <c r="M67" s="516"/>
      <c r="N67" s="516"/>
    </row>
    <row r="68" spans="1:81" s="204" customFormat="1" ht="13.5" hidden="1" customHeight="1">
      <c r="A68" s="668"/>
      <c r="B68" s="270"/>
      <c r="C68" s="270"/>
      <c r="D68" s="270"/>
      <c r="E68" s="270"/>
      <c r="F68" s="270"/>
      <c r="G68" s="271">
        <f>SUM(G61:G67)</f>
        <v>1041</v>
      </c>
      <c r="H68" s="271">
        <f>SUM(H61:H67)</f>
        <v>61</v>
      </c>
      <c r="I68" s="271">
        <f t="shared" ref="I68" si="11">SUM(I61:I67)</f>
        <v>4</v>
      </c>
      <c r="J68" s="268" t="e">
        <f>H68/#REF!</f>
        <v>#REF!</v>
      </c>
      <c r="K68" s="268" t="e">
        <f>I68/#REF!</f>
        <v>#REF!</v>
      </c>
      <c r="L68" s="269">
        <f>SUM(L65,L63,L61)</f>
        <v>39</v>
      </c>
      <c r="M68" s="269">
        <f>SUM(M65,M63,M61)</f>
        <v>104</v>
      </c>
      <c r="N68" s="268" t="e">
        <f>M68/#REF!</f>
        <v>#REF!</v>
      </c>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row>
    <row r="69" spans="1:81" ht="20.25" hidden="1" customHeight="1">
      <c r="A69" s="668"/>
      <c r="B69" s="280" t="s">
        <v>289</v>
      </c>
      <c r="C69" s="504">
        <v>45257</v>
      </c>
      <c r="D69" s="516"/>
      <c r="E69" s="516"/>
      <c r="F69" s="516"/>
      <c r="G69" s="511"/>
      <c r="H69" s="511"/>
      <c r="I69" s="511"/>
      <c r="J69" s="511"/>
      <c r="K69" s="511"/>
      <c r="L69" s="511"/>
      <c r="M69" s="511"/>
      <c r="N69" s="511"/>
    </row>
    <row r="70" spans="1:81" ht="105" hidden="1" customHeight="1">
      <c r="A70" s="668"/>
      <c r="B70" s="279" t="s">
        <v>290</v>
      </c>
      <c r="C70" s="504">
        <v>45258</v>
      </c>
      <c r="D70" s="158" t="s">
        <v>321</v>
      </c>
      <c r="E70" s="341" t="s">
        <v>355</v>
      </c>
      <c r="F70" s="122"/>
      <c r="G70" s="158">
        <v>271</v>
      </c>
      <c r="H70" s="158">
        <v>33</v>
      </c>
      <c r="I70" s="158">
        <v>1</v>
      </c>
      <c r="J70" s="517" t="e">
        <f>H70/#REF!</f>
        <v>#REF!</v>
      </c>
      <c r="K70" s="517" t="e">
        <f>I70/#REF!</f>
        <v>#REF!</v>
      </c>
      <c r="L70" s="225">
        <v>1</v>
      </c>
      <c r="M70" s="155">
        <f>SUM(H70,I70,L70)</f>
        <v>35</v>
      </c>
      <c r="N70" s="517" t="e">
        <f>M70/#REF!</f>
        <v>#REF!</v>
      </c>
    </row>
    <row r="71" spans="1:81" ht="174" hidden="1" customHeight="1">
      <c r="A71" s="668"/>
      <c r="B71" s="279" t="s">
        <v>293</v>
      </c>
      <c r="C71" s="504">
        <v>45259</v>
      </c>
      <c r="D71" s="341"/>
      <c r="E71" s="341" t="s">
        <v>356</v>
      </c>
      <c r="F71" s="341"/>
      <c r="G71" s="168">
        <v>1003</v>
      </c>
      <c r="H71" s="158">
        <v>45</v>
      </c>
      <c r="I71" s="158">
        <v>8</v>
      </c>
      <c r="J71" s="517" t="e">
        <f>H71/#REF!</f>
        <v>#REF!</v>
      </c>
      <c r="K71" s="517" t="e">
        <f>I71/#REF!</f>
        <v>#REF!</v>
      </c>
      <c r="L71" s="158" t="s">
        <v>323</v>
      </c>
      <c r="M71" s="155">
        <f>SUM(H71,I71,L71)</f>
        <v>53</v>
      </c>
      <c r="N71" s="517" t="e">
        <f>M71/#REF!</f>
        <v>#REF!</v>
      </c>
    </row>
    <row r="72" spans="1:81" ht="20.25" hidden="1" customHeight="1">
      <c r="A72" s="668"/>
      <c r="B72" s="278" t="s">
        <v>294</v>
      </c>
      <c r="C72" s="504">
        <v>45260</v>
      </c>
      <c r="D72" s="516"/>
      <c r="E72" s="516"/>
      <c r="F72" s="516"/>
      <c r="G72" s="516"/>
      <c r="H72" s="516"/>
      <c r="I72" s="516"/>
      <c r="J72" s="516"/>
      <c r="K72" s="516"/>
      <c r="L72" s="516"/>
      <c r="M72" s="516"/>
      <c r="N72" s="516"/>
    </row>
    <row r="73" spans="1:81" ht="21" hidden="1" customHeight="1">
      <c r="A73" s="228"/>
      <c r="B73" s="656"/>
      <c r="C73" s="656"/>
      <c r="D73" s="656"/>
      <c r="E73" s="657" t="s">
        <v>330</v>
      </c>
      <c r="F73" s="657"/>
      <c r="G73" s="229">
        <f>SUM(G39:G72)</f>
        <v>49314</v>
      </c>
      <c r="H73" s="229">
        <f t="shared" ref="H73:I73" si="12">SUM(H39:H72)</f>
        <v>2120</v>
      </c>
      <c r="I73" s="229">
        <f t="shared" si="12"/>
        <v>129</v>
      </c>
      <c r="J73" s="230" t="e">
        <f>H73/#REF!</f>
        <v>#REF!</v>
      </c>
      <c r="K73" s="230" t="e">
        <f>I73/#REF!</f>
        <v>#REF!</v>
      </c>
      <c r="L73" s="231">
        <f>SUM(L39:L72)</f>
        <v>515</v>
      </c>
      <c r="M73" s="229">
        <f>SUM(M71,M70,M65,M63,M61,M59,M58,M57,M56,M55,M54,M50,M48,M46,M45,M41,M40)</f>
        <v>898</v>
      </c>
      <c r="N73" s="230" t="e">
        <f>M73/#REF!</f>
        <v>#REF!</v>
      </c>
    </row>
    <row r="74" spans="1:81" ht="205.5" hidden="1" customHeight="1">
      <c r="A74" s="662" t="s">
        <v>110</v>
      </c>
      <c r="B74" s="279" t="s">
        <v>295</v>
      </c>
      <c r="C74" s="504">
        <v>45261</v>
      </c>
      <c r="D74" s="158" t="s">
        <v>296</v>
      </c>
      <c r="E74" s="341" t="s">
        <v>358</v>
      </c>
      <c r="F74" s="122"/>
      <c r="G74" s="158">
        <v>354</v>
      </c>
      <c r="H74" s="158">
        <v>22</v>
      </c>
      <c r="I74" s="158">
        <v>4</v>
      </c>
      <c r="J74" s="517" t="e">
        <f>H74/#REF!</f>
        <v>#REF!</v>
      </c>
      <c r="K74" s="517" t="e">
        <f>I74/#REF!</f>
        <v>#REF!</v>
      </c>
      <c r="L74" s="225">
        <v>18</v>
      </c>
      <c r="M74" s="155">
        <f>SUM(H74,I74,L74)</f>
        <v>44</v>
      </c>
      <c r="N74" s="517" t="e">
        <f>M74/#REF!</f>
        <v>#REF!</v>
      </c>
    </row>
    <row r="75" spans="1:81" ht="20.25" hidden="1" customHeight="1">
      <c r="A75" s="663"/>
      <c r="B75" s="278" t="s">
        <v>299</v>
      </c>
      <c r="C75" s="504">
        <v>45262</v>
      </c>
      <c r="D75" s="516"/>
      <c r="E75" s="516"/>
      <c r="F75" s="516"/>
      <c r="G75" s="511"/>
      <c r="H75" s="511"/>
      <c r="I75" s="511"/>
      <c r="J75" s="511"/>
      <c r="K75" s="511"/>
      <c r="L75" s="511"/>
      <c r="M75" s="511"/>
      <c r="N75" s="511"/>
    </row>
    <row r="76" spans="1:81" ht="20.25" hidden="1" customHeight="1">
      <c r="A76" s="663"/>
      <c r="B76" s="278" t="s">
        <v>288</v>
      </c>
      <c r="C76" s="504">
        <v>45263</v>
      </c>
      <c r="D76" s="516"/>
      <c r="E76" s="516"/>
      <c r="F76" s="516"/>
      <c r="G76" s="511"/>
      <c r="H76" s="511"/>
      <c r="I76" s="511"/>
      <c r="J76" s="511"/>
      <c r="K76" s="511"/>
      <c r="L76" s="511"/>
      <c r="M76" s="511"/>
      <c r="N76" s="511"/>
    </row>
    <row r="77" spans="1:81" s="204" customFormat="1" ht="13.5" hidden="1" customHeight="1">
      <c r="A77" s="663"/>
      <c r="B77" s="270"/>
      <c r="C77" s="270"/>
      <c r="D77" s="270"/>
      <c r="E77" s="270"/>
      <c r="F77" s="270"/>
      <c r="G77" s="271">
        <f>SUM(G74,G71,G70)</f>
        <v>1628</v>
      </c>
      <c r="H77" s="271">
        <f t="shared" ref="H77:I77" si="13">SUM(H74,H71,H70)</f>
        <v>100</v>
      </c>
      <c r="I77" s="271">
        <f t="shared" si="13"/>
        <v>13</v>
      </c>
      <c r="J77" s="268" t="e">
        <f>H77/#REF!</f>
        <v>#REF!</v>
      </c>
      <c r="K77" s="268" t="e">
        <f>I77/#REF!</f>
        <v>#REF!</v>
      </c>
      <c r="L77" s="269">
        <f>SUM(L70,L74)</f>
        <v>19</v>
      </c>
      <c r="M77" s="269">
        <f>SUM(M74,M71,M70)</f>
        <v>132</v>
      </c>
      <c r="N77" s="268" t="e">
        <f>M77/#REF!</f>
        <v>#REF!</v>
      </c>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row>
    <row r="78" spans="1:81" ht="111" hidden="1" customHeight="1">
      <c r="A78" s="663"/>
      <c r="B78" s="279" t="s">
        <v>289</v>
      </c>
      <c r="C78" s="504">
        <v>45264</v>
      </c>
      <c r="D78" s="158" t="s">
        <v>321</v>
      </c>
      <c r="E78" s="341" t="s">
        <v>360</v>
      </c>
      <c r="F78" s="341"/>
      <c r="G78" s="158">
        <v>343</v>
      </c>
      <c r="H78" s="158">
        <v>32</v>
      </c>
      <c r="I78" s="158">
        <v>3</v>
      </c>
      <c r="J78" s="517" t="e">
        <f>H78/#REF!</f>
        <v>#REF!</v>
      </c>
      <c r="K78" s="517" t="e">
        <f>I78/#REF!</f>
        <v>#REF!</v>
      </c>
      <c r="L78" s="158">
        <v>6</v>
      </c>
      <c r="M78" s="155">
        <f>SUM(H78,I78,L78)</f>
        <v>41</v>
      </c>
      <c r="N78" s="517" t="e">
        <f>M78/#REF!</f>
        <v>#REF!</v>
      </c>
    </row>
    <row r="79" spans="1:81" ht="20.25" hidden="1" customHeight="1">
      <c r="A79" s="663"/>
      <c r="B79" s="278" t="s">
        <v>290</v>
      </c>
      <c r="C79" s="504">
        <v>45265</v>
      </c>
      <c r="D79" s="516"/>
      <c r="E79" s="516"/>
      <c r="F79" s="516"/>
      <c r="G79" s="511"/>
      <c r="H79" s="511"/>
      <c r="I79" s="511"/>
      <c r="J79" s="511"/>
      <c r="K79" s="511"/>
      <c r="L79" s="511"/>
      <c r="M79" s="511"/>
      <c r="N79" s="511"/>
    </row>
    <row r="80" spans="1:81" ht="107.25" hidden="1" customHeight="1">
      <c r="A80" s="663"/>
      <c r="B80" s="279" t="s">
        <v>293</v>
      </c>
      <c r="C80" s="504">
        <v>45266</v>
      </c>
      <c r="D80" s="158" t="s">
        <v>321</v>
      </c>
      <c r="E80" s="341" t="s">
        <v>361</v>
      </c>
      <c r="F80" s="341"/>
      <c r="G80" s="158">
        <v>271</v>
      </c>
      <c r="H80" s="158">
        <v>23</v>
      </c>
      <c r="I80" s="158">
        <v>9</v>
      </c>
      <c r="J80" s="517" t="e">
        <f>H80/#REF!</f>
        <v>#REF!</v>
      </c>
      <c r="K80" s="517" t="e">
        <f>I80/#REF!</f>
        <v>#REF!</v>
      </c>
      <c r="L80" s="158">
        <v>2</v>
      </c>
      <c r="M80" s="155">
        <f>SUM(H80,I80,L80)</f>
        <v>34</v>
      </c>
      <c r="N80" s="517" t="e">
        <f>M80/#REF!</f>
        <v>#REF!</v>
      </c>
    </row>
    <row r="81" spans="1:14" ht="20.25" hidden="1" customHeight="1">
      <c r="A81" s="663"/>
      <c r="B81" s="278" t="s">
        <v>294</v>
      </c>
      <c r="C81" s="504">
        <v>45267</v>
      </c>
      <c r="D81" s="516"/>
      <c r="E81" s="516"/>
      <c r="F81" s="516"/>
      <c r="G81" s="516"/>
      <c r="H81" s="516"/>
      <c r="I81" s="516"/>
      <c r="J81" s="516"/>
      <c r="K81" s="516"/>
      <c r="L81" s="516"/>
      <c r="M81" s="516"/>
      <c r="N81" s="516"/>
    </row>
    <row r="82" spans="1:14" ht="120" hidden="1" customHeight="1">
      <c r="A82" s="663"/>
      <c r="B82" s="279" t="s">
        <v>295</v>
      </c>
      <c r="C82" s="504">
        <v>45268</v>
      </c>
      <c r="D82" s="158" t="s">
        <v>348</v>
      </c>
      <c r="E82" s="341" t="s">
        <v>362</v>
      </c>
      <c r="F82" s="341"/>
      <c r="G82" s="158">
        <v>229</v>
      </c>
      <c r="H82" s="158">
        <v>19</v>
      </c>
      <c r="I82" s="158">
        <v>1</v>
      </c>
      <c r="J82" s="517" t="e">
        <f>H82/#REF!</f>
        <v>#REF!</v>
      </c>
      <c r="K82" s="517" t="e">
        <f>I82/#REF!</f>
        <v>#REF!</v>
      </c>
      <c r="L82" s="158">
        <v>4</v>
      </c>
      <c r="M82" s="155">
        <f>SUM(H82,I82,L82)</f>
        <v>24</v>
      </c>
      <c r="N82" s="517" t="e">
        <f>M82/#REF!</f>
        <v>#REF!</v>
      </c>
    </row>
    <row r="83" spans="1:14" ht="20.25" hidden="1" customHeight="1">
      <c r="A83" s="663"/>
      <c r="B83" s="278" t="s">
        <v>299</v>
      </c>
      <c r="C83" s="504">
        <v>45269</v>
      </c>
      <c r="D83" s="516"/>
      <c r="E83" s="516"/>
      <c r="F83" s="516"/>
      <c r="G83" s="516"/>
      <c r="H83" s="516"/>
      <c r="I83" s="516"/>
      <c r="J83" s="516"/>
      <c r="K83" s="516"/>
      <c r="L83" s="516"/>
      <c r="M83" s="518"/>
      <c r="N83" s="519"/>
    </row>
    <row r="84" spans="1:14" ht="20.25" hidden="1" customHeight="1">
      <c r="A84" s="663"/>
      <c r="B84" s="278" t="s">
        <v>288</v>
      </c>
      <c r="C84" s="504">
        <v>45270</v>
      </c>
      <c r="D84" s="516"/>
      <c r="E84" s="516"/>
      <c r="F84" s="516"/>
      <c r="G84" s="511"/>
      <c r="H84" s="511"/>
      <c r="I84" s="511"/>
      <c r="J84" s="511"/>
      <c r="K84" s="511"/>
      <c r="L84" s="511"/>
      <c r="M84" s="511"/>
      <c r="N84" s="511"/>
    </row>
    <row r="85" spans="1:14" ht="13.5" hidden="1" customHeight="1">
      <c r="A85" s="663"/>
      <c r="B85" s="520"/>
      <c r="C85" s="520"/>
      <c r="D85" s="520"/>
      <c r="E85" s="520"/>
      <c r="F85" s="520"/>
      <c r="G85" s="267">
        <f>SUM(G82,G80,G78)</f>
        <v>843</v>
      </c>
      <c r="H85" s="267">
        <f t="shared" ref="H85:I85" si="14">SUM(H82,H80,H78)</f>
        <v>74</v>
      </c>
      <c r="I85" s="267">
        <f t="shared" si="14"/>
        <v>13</v>
      </c>
      <c r="J85" s="268" t="e">
        <f>H85/#REF!</f>
        <v>#REF!</v>
      </c>
      <c r="K85" s="268" t="e">
        <f>I85/#REF!</f>
        <v>#REF!</v>
      </c>
      <c r="L85" s="267">
        <f>SUM(L78:L84)</f>
        <v>12</v>
      </c>
      <c r="M85" s="269">
        <f>SUM(M78:M84)</f>
        <v>99</v>
      </c>
      <c r="N85" s="268" t="e">
        <f>M85/#REF!</f>
        <v>#REF!</v>
      </c>
    </row>
    <row r="86" spans="1:14" ht="20.25" hidden="1" customHeight="1">
      <c r="A86" s="663"/>
      <c r="B86" s="278" t="s">
        <v>289</v>
      </c>
      <c r="C86" s="504">
        <v>45271</v>
      </c>
      <c r="D86" s="516"/>
      <c r="E86" s="516"/>
      <c r="F86" s="516"/>
      <c r="G86" s="516"/>
      <c r="H86" s="516"/>
      <c r="I86" s="516"/>
      <c r="J86" s="516"/>
      <c r="K86" s="516"/>
      <c r="L86" s="516"/>
      <c r="M86" s="516"/>
      <c r="N86" s="516"/>
    </row>
    <row r="87" spans="1:14" ht="20.25" hidden="1" customHeight="1">
      <c r="A87" s="663"/>
      <c r="B87" s="278" t="s">
        <v>290</v>
      </c>
      <c r="C87" s="504">
        <v>45272</v>
      </c>
      <c r="D87" s="516"/>
      <c r="E87" s="516"/>
      <c r="F87" s="516"/>
      <c r="G87" s="516"/>
      <c r="H87" s="516"/>
      <c r="I87" s="516"/>
      <c r="J87" s="516"/>
      <c r="K87" s="516"/>
      <c r="L87" s="516"/>
      <c r="M87" s="516"/>
      <c r="N87" s="516"/>
    </row>
    <row r="88" spans="1:14" ht="128.25" hidden="1" customHeight="1">
      <c r="A88" s="663"/>
      <c r="B88" s="279" t="s">
        <v>293</v>
      </c>
      <c r="C88" s="504">
        <v>45273</v>
      </c>
      <c r="D88" s="158" t="s">
        <v>307</v>
      </c>
      <c r="E88" s="122" t="s">
        <v>363</v>
      </c>
      <c r="F88" s="341"/>
      <c r="G88" s="168">
        <v>2807</v>
      </c>
      <c r="H88" s="158">
        <v>91</v>
      </c>
      <c r="I88" s="158">
        <v>0</v>
      </c>
      <c r="J88" s="517" t="e">
        <f>H88/#REF!</f>
        <v>#REF!</v>
      </c>
      <c r="K88" s="517" t="e">
        <f>I88/#REF!</f>
        <v>#REF!</v>
      </c>
      <c r="L88" s="158">
        <v>69</v>
      </c>
      <c r="M88" s="155">
        <f>SUM(H88,I88,L88)</f>
        <v>160</v>
      </c>
      <c r="N88" s="517" t="e">
        <f>M88/#REF!</f>
        <v>#REF!</v>
      </c>
    </row>
    <row r="89" spans="1:14" ht="20.25" hidden="1" customHeight="1">
      <c r="A89" s="663"/>
      <c r="B89" s="278" t="s">
        <v>294</v>
      </c>
      <c r="C89" s="504">
        <v>45274</v>
      </c>
      <c r="D89" s="516"/>
      <c r="E89" s="516"/>
      <c r="F89" s="516"/>
      <c r="G89" s="516"/>
      <c r="H89" s="516"/>
      <c r="I89" s="516"/>
      <c r="J89" s="516"/>
      <c r="K89" s="516"/>
      <c r="L89" s="516"/>
      <c r="M89" s="516"/>
      <c r="N89" s="516"/>
    </row>
    <row r="90" spans="1:14" ht="134.25" hidden="1" customHeight="1">
      <c r="A90" s="663"/>
      <c r="B90" s="279" t="s">
        <v>295</v>
      </c>
      <c r="C90" s="504">
        <v>45275</v>
      </c>
      <c r="D90" s="158" t="s">
        <v>321</v>
      </c>
      <c r="E90" s="341" t="s">
        <v>364</v>
      </c>
      <c r="F90" s="122"/>
      <c r="G90" s="158">
        <v>243</v>
      </c>
      <c r="H90" s="158">
        <v>27</v>
      </c>
      <c r="I90" s="158">
        <v>3</v>
      </c>
      <c r="J90" s="517" t="e">
        <f>H90/#REF!</f>
        <v>#REF!</v>
      </c>
      <c r="K90" s="517" t="e">
        <f>I90/#REF!</f>
        <v>#REF!</v>
      </c>
      <c r="L90" s="225">
        <v>0</v>
      </c>
      <c r="M90" s="155">
        <f>SUM(H90,I90,L90)</f>
        <v>30</v>
      </c>
      <c r="N90" s="517" t="e">
        <f>M90/#REF!</f>
        <v>#REF!</v>
      </c>
    </row>
    <row r="91" spans="1:14" ht="20.25" hidden="1" customHeight="1">
      <c r="A91" s="663"/>
      <c r="B91" s="278" t="s">
        <v>299</v>
      </c>
      <c r="C91" s="504">
        <v>45276</v>
      </c>
      <c r="D91" s="516"/>
      <c r="E91" s="516"/>
      <c r="F91" s="516"/>
      <c r="G91" s="516"/>
      <c r="H91" s="516"/>
      <c r="I91" s="516"/>
      <c r="J91" s="516"/>
      <c r="K91" s="516"/>
      <c r="L91" s="516"/>
      <c r="M91" s="516"/>
      <c r="N91" s="516"/>
    </row>
    <row r="92" spans="1:14" ht="20.25" hidden="1" customHeight="1">
      <c r="A92" s="663"/>
      <c r="B92" s="278" t="s">
        <v>288</v>
      </c>
      <c r="C92" s="504">
        <v>45277</v>
      </c>
      <c r="D92" s="516"/>
      <c r="E92" s="516"/>
      <c r="F92" s="516"/>
      <c r="G92" s="516"/>
      <c r="H92" s="516"/>
      <c r="I92" s="516"/>
      <c r="J92" s="516"/>
      <c r="K92" s="516"/>
      <c r="L92" s="516"/>
      <c r="M92" s="516"/>
      <c r="N92" s="516"/>
    </row>
    <row r="93" spans="1:14" ht="127.5" hidden="1" customHeight="1">
      <c r="A93" s="663"/>
      <c r="B93" s="279" t="s">
        <v>289</v>
      </c>
      <c r="C93" s="504">
        <v>45278</v>
      </c>
      <c r="D93" s="158" t="s">
        <v>321</v>
      </c>
      <c r="E93" s="341" t="s">
        <v>365</v>
      </c>
      <c r="F93" s="122"/>
      <c r="G93" s="158">
        <v>214</v>
      </c>
      <c r="H93" s="158">
        <v>19</v>
      </c>
      <c r="I93" s="158">
        <v>0</v>
      </c>
      <c r="J93" s="517" t="e">
        <f>H93/#REF!</f>
        <v>#REF!</v>
      </c>
      <c r="K93" s="517" t="e">
        <f>I93/#REF!</f>
        <v>#REF!</v>
      </c>
      <c r="L93" s="225">
        <v>1</v>
      </c>
      <c r="M93" s="155">
        <f>SUM(H93,I93,L93)</f>
        <v>20</v>
      </c>
      <c r="N93" s="517" t="e">
        <f>M93/#REF!</f>
        <v>#REF!</v>
      </c>
    </row>
    <row r="94" spans="1:14" ht="13.5" hidden="1" customHeight="1">
      <c r="A94" s="663"/>
      <c r="B94" s="278" t="s">
        <v>290</v>
      </c>
      <c r="C94" s="504">
        <v>45279</v>
      </c>
      <c r="D94" s="516"/>
      <c r="E94" s="516"/>
      <c r="F94" s="516"/>
      <c r="G94" s="516"/>
      <c r="H94" s="516"/>
      <c r="I94" s="516"/>
      <c r="J94" s="516"/>
      <c r="K94" s="516"/>
      <c r="L94" s="516"/>
      <c r="M94" s="516"/>
      <c r="N94" s="516"/>
    </row>
    <row r="95" spans="1:14" ht="129" hidden="1" customHeight="1">
      <c r="A95" s="663"/>
      <c r="B95" s="276" t="s">
        <v>293</v>
      </c>
      <c r="C95" s="504">
        <v>45280</v>
      </c>
      <c r="D95" s="158" t="s">
        <v>321</v>
      </c>
      <c r="E95" s="341" t="s">
        <v>366</v>
      </c>
      <c r="F95" s="122"/>
      <c r="G95" s="158">
        <v>252</v>
      </c>
      <c r="H95" s="158">
        <v>14</v>
      </c>
      <c r="I95" s="158">
        <v>0</v>
      </c>
      <c r="J95" s="517" t="e">
        <f>H95/#REF!</f>
        <v>#REF!</v>
      </c>
      <c r="K95" s="517" t="e">
        <f>I95/#REF!</f>
        <v>#REF!</v>
      </c>
      <c r="L95" s="225">
        <v>3</v>
      </c>
      <c r="M95" s="155">
        <f>SUM(H95,I95,L95)</f>
        <v>17</v>
      </c>
      <c r="N95" s="517" t="e">
        <f>M95/#REF!</f>
        <v>#REF!</v>
      </c>
    </row>
    <row r="96" spans="1:14" ht="13.5" hidden="1" customHeight="1">
      <c r="A96" s="663"/>
      <c r="B96" s="278" t="s">
        <v>294</v>
      </c>
      <c r="C96" s="504">
        <v>45281</v>
      </c>
      <c r="D96" s="516"/>
      <c r="E96" s="516"/>
      <c r="F96" s="516"/>
      <c r="G96" s="516"/>
      <c r="H96" s="516"/>
      <c r="I96" s="516"/>
      <c r="J96" s="516"/>
      <c r="K96" s="516"/>
      <c r="L96" s="516"/>
      <c r="M96" s="516"/>
      <c r="N96" s="516"/>
    </row>
    <row r="97" spans="1:14" ht="126" hidden="1" customHeight="1">
      <c r="A97" s="663"/>
      <c r="B97" s="276" t="s">
        <v>295</v>
      </c>
      <c r="C97" s="504">
        <v>45282</v>
      </c>
      <c r="D97" s="158" t="s">
        <v>321</v>
      </c>
      <c r="E97" s="341" t="s">
        <v>367</v>
      </c>
      <c r="F97" s="122"/>
      <c r="G97" s="158">
        <v>208</v>
      </c>
      <c r="H97" s="158">
        <v>12</v>
      </c>
      <c r="I97" s="158">
        <v>1</v>
      </c>
      <c r="J97" s="517" t="e">
        <f>H97/#REF!</f>
        <v>#REF!</v>
      </c>
      <c r="K97" s="517" t="e">
        <f>I97/#REF!</f>
        <v>#REF!</v>
      </c>
      <c r="L97" s="225">
        <v>2</v>
      </c>
      <c r="M97" s="155">
        <f>SUM(H97,I97,L97)</f>
        <v>15</v>
      </c>
      <c r="N97" s="517" t="e">
        <f>M97/#REF!</f>
        <v>#REF!</v>
      </c>
    </row>
    <row r="98" spans="1:14" ht="13.5" hidden="1" customHeight="1">
      <c r="A98" s="663"/>
      <c r="B98" s="278" t="s">
        <v>299</v>
      </c>
      <c r="C98" s="504">
        <v>45283</v>
      </c>
      <c r="D98" s="516"/>
      <c r="E98" s="516"/>
      <c r="F98" s="516"/>
      <c r="G98" s="516"/>
      <c r="H98" s="516"/>
      <c r="I98" s="516"/>
      <c r="J98" s="516"/>
      <c r="K98" s="516"/>
      <c r="L98" s="516"/>
      <c r="M98" s="516"/>
      <c r="N98" s="516"/>
    </row>
    <row r="99" spans="1:14" ht="13.5" hidden="1" customHeight="1">
      <c r="A99" s="663"/>
      <c r="B99" s="278" t="s">
        <v>288</v>
      </c>
      <c r="C99" s="504">
        <v>45284</v>
      </c>
      <c r="D99" s="516"/>
      <c r="E99" s="516"/>
      <c r="F99" s="516"/>
      <c r="G99" s="516"/>
      <c r="H99" s="516"/>
      <c r="I99" s="516"/>
      <c r="J99" s="516"/>
      <c r="K99" s="516"/>
      <c r="L99" s="516"/>
      <c r="M99" s="516"/>
      <c r="N99" s="516"/>
    </row>
    <row r="100" spans="1:14" ht="13.5" hidden="1" customHeight="1">
      <c r="A100" s="663"/>
      <c r="B100" s="520"/>
      <c r="C100" s="520"/>
      <c r="D100" s="520"/>
      <c r="E100" s="520"/>
      <c r="F100" s="520"/>
      <c r="G100" s="267">
        <f>SUM(G97,G95,G93)</f>
        <v>674</v>
      </c>
      <c r="H100" s="267">
        <f t="shared" ref="H100:I100" si="15">SUM(H97,H95,H93)</f>
        <v>45</v>
      </c>
      <c r="I100" s="267">
        <f t="shared" si="15"/>
        <v>1</v>
      </c>
      <c r="J100" s="268" t="e">
        <f>H100/#REF!</f>
        <v>#REF!</v>
      </c>
      <c r="K100" s="268" t="e">
        <f>I100/#REF!</f>
        <v>#REF!</v>
      </c>
      <c r="L100" s="269">
        <f>SUM(L97,L95,L93)</f>
        <v>6</v>
      </c>
      <c r="M100" s="269">
        <f>SUM(M97,M95,M93)</f>
        <v>52</v>
      </c>
      <c r="N100" s="268" t="e">
        <f>M100/#REF!</f>
        <v>#REF!</v>
      </c>
    </row>
    <row r="101" spans="1:14" ht="150" hidden="1" customHeight="1">
      <c r="A101" s="663"/>
      <c r="B101" s="276" t="s">
        <v>289</v>
      </c>
      <c r="C101" s="504">
        <v>45285</v>
      </c>
      <c r="D101" s="158" t="s">
        <v>348</v>
      </c>
      <c r="E101" s="341" t="s">
        <v>368</v>
      </c>
      <c r="F101" s="341"/>
      <c r="G101" s="158">
        <v>310</v>
      </c>
      <c r="H101" s="158">
        <v>26</v>
      </c>
      <c r="I101" s="158">
        <v>2</v>
      </c>
      <c r="J101" s="517" t="e">
        <f>H101/#REF!</f>
        <v>#REF!</v>
      </c>
      <c r="K101" s="517" t="e">
        <f>I101/#REF!</f>
        <v>#REF!</v>
      </c>
      <c r="L101" s="158">
        <v>3</v>
      </c>
      <c r="M101" s="155">
        <f>SUM(H101,I101,L101)</f>
        <v>31</v>
      </c>
      <c r="N101" s="517" t="e">
        <f>M101/#REF!</f>
        <v>#REF!</v>
      </c>
    </row>
    <row r="102" spans="1:14" ht="13.5" hidden="1" customHeight="1">
      <c r="A102" s="663"/>
      <c r="B102" s="278" t="s">
        <v>290</v>
      </c>
      <c r="C102" s="504">
        <v>45286</v>
      </c>
      <c r="D102" s="516"/>
      <c r="E102" s="516"/>
      <c r="F102" s="516"/>
      <c r="G102" s="516"/>
      <c r="H102" s="516"/>
      <c r="I102" s="516"/>
      <c r="J102" s="516"/>
      <c r="K102" s="516"/>
      <c r="L102" s="516"/>
      <c r="M102" s="516"/>
      <c r="N102" s="516"/>
    </row>
    <row r="103" spans="1:14" ht="13.5" hidden="1" customHeight="1">
      <c r="A103" s="663"/>
      <c r="B103" s="278" t="s">
        <v>293</v>
      </c>
      <c r="C103" s="504">
        <v>45287</v>
      </c>
      <c r="D103" s="516"/>
      <c r="E103" s="516"/>
      <c r="F103" s="516"/>
      <c r="G103" s="516"/>
      <c r="H103" s="516"/>
      <c r="I103" s="516"/>
      <c r="J103" s="516"/>
      <c r="K103" s="516"/>
      <c r="L103" s="516"/>
      <c r="M103" s="516"/>
      <c r="N103" s="516"/>
    </row>
    <row r="104" spans="1:14" ht="124.5" hidden="1" customHeight="1">
      <c r="A104" s="663"/>
      <c r="B104" s="276" t="s">
        <v>294</v>
      </c>
      <c r="C104" s="504">
        <v>45288</v>
      </c>
      <c r="D104" s="158"/>
      <c r="E104" s="341" t="s">
        <v>369</v>
      </c>
      <c r="F104" s="122"/>
      <c r="G104" s="158">
        <v>290</v>
      </c>
      <c r="H104" s="158">
        <v>17</v>
      </c>
      <c r="I104" s="158">
        <v>4</v>
      </c>
      <c r="J104" s="517" t="e">
        <f>H104/#REF!</f>
        <v>#REF!</v>
      </c>
      <c r="K104" s="517" t="e">
        <f>I104/#REF!</f>
        <v>#REF!</v>
      </c>
      <c r="L104" s="225">
        <v>3</v>
      </c>
      <c r="M104" s="155">
        <f>SUM(H104,I104,L104)</f>
        <v>24</v>
      </c>
      <c r="N104" s="517" t="e">
        <f>M104/#REF!</f>
        <v>#REF!</v>
      </c>
    </row>
    <row r="105" spans="1:14" ht="13.5" hidden="1" customHeight="1">
      <c r="A105" s="663"/>
      <c r="B105" s="278" t="s">
        <v>295</v>
      </c>
      <c r="C105" s="504">
        <v>45289</v>
      </c>
      <c r="D105" s="516"/>
      <c r="E105" s="516"/>
      <c r="F105" s="516"/>
      <c r="G105" s="516"/>
      <c r="H105" s="516"/>
      <c r="I105" s="516"/>
      <c r="J105" s="516"/>
      <c r="K105" s="516"/>
      <c r="L105" s="516"/>
      <c r="M105" s="516"/>
      <c r="N105" s="516"/>
    </row>
    <row r="106" spans="1:14" ht="13.5" hidden="1" customHeight="1">
      <c r="A106" s="663"/>
      <c r="B106" s="278" t="s">
        <v>299</v>
      </c>
      <c r="C106" s="504">
        <v>45290</v>
      </c>
      <c r="D106" s="516"/>
      <c r="E106" s="516"/>
      <c r="F106" s="516"/>
      <c r="G106" s="516"/>
      <c r="H106" s="516"/>
      <c r="I106" s="516"/>
      <c r="J106" s="516"/>
      <c r="K106" s="516"/>
      <c r="L106" s="516"/>
      <c r="M106" s="516"/>
      <c r="N106" s="516"/>
    </row>
    <row r="107" spans="1:14" ht="13.5" hidden="1" customHeight="1">
      <c r="A107" s="663"/>
      <c r="B107" s="278" t="s">
        <v>288</v>
      </c>
      <c r="C107" s="504">
        <v>45291</v>
      </c>
      <c r="D107" s="516"/>
      <c r="E107" s="516"/>
      <c r="F107" s="516"/>
      <c r="G107" s="516"/>
      <c r="H107" s="516"/>
      <c r="I107" s="516"/>
      <c r="J107" s="516"/>
      <c r="K107" s="516"/>
      <c r="L107" s="516"/>
      <c r="M107" s="516"/>
      <c r="N107" s="516"/>
    </row>
    <row r="108" spans="1:14" ht="13.5" hidden="1" customHeight="1">
      <c r="A108" s="287"/>
      <c r="B108" s="520"/>
      <c r="C108" s="520"/>
      <c r="D108" s="520"/>
      <c r="E108" s="520"/>
      <c r="F108" s="520"/>
      <c r="G108" s="267">
        <f>SUM(G101,G104)</f>
        <v>600</v>
      </c>
      <c r="H108" s="267">
        <f t="shared" ref="H108:I108" si="16">SUM(H101,H104)</f>
        <v>43</v>
      </c>
      <c r="I108" s="267">
        <f t="shared" si="16"/>
        <v>6</v>
      </c>
      <c r="J108" s="268" t="e">
        <f>H108/#REF!</f>
        <v>#REF!</v>
      </c>
      <c r="K108" s="268" t="e">
        <f>I108/#REF!</f>
        <v>#REF!</v>
      </c>
      <c r="L108" s="269">
        <f>SUM(L104,L101)</f>
        <v>6</v>
      </c>
      <c r="M108" s="269">
        <f>SUM(M101:M104)</f>
        <v>55</v>
      </c>
      <c r="N108" s="268" t="e">
        <f>M108/#REF!</f>
        <v>#REF!</v>
      </c>
    </row>
    <row r="109" spans="1:14" ht="21" hidden="1" customHeight="1">
      <c r="A109" s="288"/>
      <c r="B109" s="656"/>
      <c r="C109" s="656"/>
      <c r="D109" s="656"/>
      <c r="E109" s="657" t="s">
        <v>330</v>
      </c>
      <c r="F109" s="657"/>
      <c r="G109" s="229">
        <f>SUM(G104,G101,G97,G95,G93,G90,G88,G82,G80,G78)</f>
        <v>5167</v>
      </c>
      <c r="H109" s="229">
        <f>SUM(H104,H101,H97,H95,H93,H90,H88,H82,H80,H78,H74)</f>
        <v>302</v>
      </c>
      <c r="I109" s="229">
        <f>SUM(I104,I101,I97,I95,I93,I90,I88,I82,I80,I78,I74)</f>
        <v>27</v>
      </c>
      <c r="J109" s="230" t="e">
        <f>H109/#REF!</f>
        <v>#REF!</v>
      </c>
      <c r="K109" s="230" t="e">
        <f>I109/#REF!</f>
        <v>#REF!</v>
      </c>
      <c r="L109" s="232">
        <f>SUM(L104,L101,L97,L95,L93,L90,L88,L82,L80,L78,L74)</f>
        <v>111</v>
      </c>
      <c r="M109" s="232">
        <f>SUM(M104,M101,M97,M95,M93,M90,M88,M82,M80,M78,M74)</f>
        <v>440</v>
      </c>
      <c r="N109" s="230" t="e">
        <f>M109/#REF!</f>
        <v>#REF!</v>
      </c>
    </row>
    <row r="110" spans="1:14" ht="13.5" customHeight="1">
      <c r="A110" s="658" t="s">
        <v>370</v>
      </c>
      <c r="B110" s="146" t="s">
        <v>289</v>
      </c>
      <c r="C110" s="504">
        <v>45292</v>
      </c>
      <c r="D110" s="516"/>
      <c r="E110" s="516"/>
      <c r="F110" s="516"/>
      <c r="G110" s="516"/>
      <c r="H110" s="516"/>
      <c r="I110" s="516"/>
      <c r="J110" s="516"/>
      <c r="K110" s="516"/>
      <c r="L110" s="516"/>
      <c r="M110" s="516"/>
      <c r="N110" s="516"/>
    </row>
    <row r="111" spans="1:14" ht="12.95">
      <c r="A111" s="659"/>
      <c r="B111" s="146" t="s">
        <v>290</v>
      </c>
      <c r="C111" s="504">
        <v>45293</v>
      </c>
      <c r="D111" s="516"/>
      <c r="E111" s="516"/>
      <c r="F111" s="516"/>
      <c r="G111" s="516"/>
      <c r="H111" s="516"/>
      <c r="I111" s="516"/>
      <c r="J111" s="516"/>
      <c r="K111" s="516"/>
      <c r="L111" s="516"/>
      <c r="M111" s="516"/>
      <c r="N111" s="516"/>
    </row>
    <row r="112" spans="1:14" ht="13.5" customHeight="1">
      <c r="A112" s="659"/>
      <c r="B112" s="146" t="s">
        <v>293</v>
      </c>
      <c r="C112" s="504">
        <v>45294</v>
      </c>
      <c r="D112" s="516"/>
      <c r="E112" s="516"/>
      <c r="F112" s="516"/>
      <c r="G112" s="516"/>
      <c r="H112" s="516"/>
      <c r="I112" s="516"/>
      <c r="J112" s="516"/>
      <c r="K112" s="516"/>
      <c r="L112" s="516"/>
      <c r="M112" s="516"/>
      <c r="N112" s="516"/>
    </row>
    <row r="113" spans="1:18" ht="13.5" customHeight="1">
      <c r="A113" s="659"/>
      <c r="B113" s="146" t="s">
        <v>294</v>
      </c>
      <c r="C113" s="504">
        <v>45295</v>
      </c>
      <c r="D113" s="516"/>
      <c r="E113" s="516"/>
      <c r="F113" s="516"/>
      <c r="G113" s="516"/>
      <c r="H113" s="516"/>
      <c r="I113" s="516"/>
      <c r="J113" s="516"/>
      <c r="K113" s="516"/>
      <c r="L113" s="516"/>
      <c r="M113" s="516"/>
      <c r="N113" s="516"/>
    </row>
    <row r="114" spans="1:18" ht="12.95">
      <c r="A114" s="659"/>
      <c r="B114" s="146" t="s">
        <v>295</v>
      </c>
      <c r="C114" s="504">
        <v>45296</v>
      </c>
      <c r="D114" s="516"/>
      <c r="E114" s="516"/>
      <c r="F114" s="516"/>
      <c r="G114" s="516"/>
      <c r="H114" s="516"/>
      <c r="I114" s="516"/>
      <c r="J114" s="516"/>
      <c r="K114" s="516"/>
      <c r="L114" s="516"/>
      <c r="M114" s="516"/>
      <c r="N114" s="516"/>
    </row>
    <row r="115" spans="1:18" ht="13.5" customHeight="1">
      <c r="A115" s="659"/>
      <c r="B115" s="146" t="s">
        <v>299</v>
      </c>
      <c r="C115" s="504">
        <v>45297</v>
      </c>
      <c r="D115" s="516"/>
      <c r="E115" s="516"/>
      <c r="F115" s="516"/>
      <c r="G115" s="516"/>
      <c r="H115" s="516"/>
      <c r="I115" s="516"/>
      <c r="J115" s="516"/>
      <c r="K115" s="516"/>
      <c r="L115" s="516"/>
      <c r="M115" s="516"/>
      <c r="N115" s="516"/>
    </row>
    <row r="116" spans="1:18" ht="13.5" customHeight="1">
      <c r="A116" s="659"/>
      <c r="B116" s="146" t="s">
        <v>288</v>
      </c>
      <c r="C116" s="504">
        <v>45298</v>
      </c>
      <c r="D116" s="516"/>
      <c r="E116" s="516"/>
      <c r="F116" s="516"/>
      <c r="G116" s="516"/>
      <c r="H116" s="516"/>
      <c r="I116" s="516"/>
      <c r="J116" s="516"/>
      <c r="K116" s="516"/>
      <c r="L116" s="516"/>
      <c r="M116" s="516"/>
      <c r="N116" s="516"/>
    </row>
    <row r="117" spans="1:18" ht="13.5" customHeight="1">
      <c r="A117" s="659"/>
      <c r="B117" s="312"/>
      <c r="C117" s="543"/>
      <c r="D117" s="544"/>
      <c r="E117" s="544"/>
      <c r="F117" s="544"/>
      <c r="G117" s="316">
        <f>SUM(G114,G111)</f>
        <v>0</v>
      </c>
      <c r="H117" s="316">
        <f t="shared" ref="H117:I117" si="17">SUM(H114,H111)</f>
        <v>0</v>
      </c>
      <c r="I117" s="316">
        <f t="shared" si="17"/>
        <v>0</v>
      </c>
      <c r="J117" s="317" t="e">
        <f>H117/#REF!</f>
        <v>#REF!</v>
      </c>
      <c r="K117" s="317" t="e">
        <f>I117/#REF!</f>
        <v>#REF!</v>
      </c>
      <c r="L117" s="318">
        <f>SUM(L114,L111)</f>
        <v>0</v>
      </c>
      <c r="M117" s="318">
        <f>SUM(L117,I117,H117)</f>
        <v>0</v>
      </c>
      <c r="N117" s="317" t="e">
        <f>M117/#REF!</f>
        <v>#REF!</v>
      </c>
    </row>
    <row r="118" spans="1:18" ht="14.1">
      <c r="A118" s="659"/>
      <c r="B118" s="146" t="s">
        <v>289</v>
      </c>
      <c r="C118" s="504">
        <v>45299</v>
      </c>
      <c r="D118" s="516"/>
      <c r="E118" s="516"/>
      <c r="F118" s="516"/>
      <c r="G118" s="516"/>
      <c r="H118" s="516"/>
      <c r="I118" s="516"/>
      <c r="J118" s="516"/>
      <c r="K118" s="516"/>
      <c r="L118" s="516"/>
      <c r="M118" s="516"/>
      <c r="N118" s="516"/>
      <c r="O118" s="122"/>
      <c r="P118" s="122"/>
      <c r="Q118" s="122"/>
      <c r="R118" s="122"/>
    </row>
    <row r="119" spans="1:18" ht="141.75" customHeight="1">
      <c r="A119" s="659"/>
      <c r="B119" s="457" t="s">
        <v>290</v>
      </c>
      <c r="C119" s="504">
        <v>45300</v>
      </c>
      <c r="D119" s="158" t="s">
        <v>477</v>
      </c>
      <c r="E119" s="122" t="s">
        <v>539</v>
      </c>
      <c r="F119" s="122"/>
      <c r="G119" s="158">
        <v>316</v>
      </c>
      <c r="H119" s="158">
        <v>9</v>
      </c>
      <c r="I119" s="158">
        <v>0</v>
      </c>
      <c r="J119" s="158">
        <v>1</v>
      </c>
      <c r="K119" s="139"/>
      <c r="L119" s="225">
        <v>8</v>
      </c>
      <c r="M119" s="514">
        <f>SUM(H119:L119)</f>
        <v>18</v>
      </c>
      <c r="N119" s="522">
        <f>M119/G119</f>
        <v>5.6962025316455694E-2</v>
      </c>
      <c r="O119" s="122"/>
      <c r="P119" s="122"/>
      <c r="Q119" s="122"/>
      <c r="R119" s="122"/>
    </row>
    <row r="120" spans="1:18" ht="12.95">
      <c r="A120" s="659"/>
      <c r="B120" s="146" t="s">
        <v>293</v>
      </c>
      <c r="C120" s="504">
        <v>45301</v>
      </c>
      <c r="D120" s="516"/>
      <c r="E120" s="516"/>
      <c r="F120" s="516"/>
      <c r="G120" s="516"/>
      <c r="H120" s="516"/>
      <c r="I120" s="516"/>
      <c r="J120" s="516"/>
      <c r="K120" s="516"/>
      <c r="L120" s="516"/>
      <c r="M120" s="516"/>
      <c r="N120" s="516"/>
    </row>
    <row r="121" spans="1:18" ht="12.95">
      <c r="A121" s="659"/>
      <c r="B121" s="146" t="s">
        <v>294</v>
      </c>
      <c r="C121" s="504">
        <v>45302</v>
      </c>
      <c r="D121" s="516"/>
      <c r="E121" s="516"/>
      <c r="F121" s="516"/>
      <c r="G121" s="516"/>
      <c r="H121" s="516"/>
      <c r="I121" s="516"/>
      <c r="J121" s="516"/>
      <c r="K121" s="516"/>
      <c r="L121" s="516"/>
      <c r="M121" s="516"/>
      <c r="N121" s="516"/>
    </row>
    <row r="122" spans="1:18" ht="12" customHeight="1">
      <c r="A122" s="659"/>
      <c r="B122" s="146" t="s">
        <v>295</v>
      </c>
      <c r="C122" s="504">
        <v>45303</v>
      </c>
      <c r="D122" s="516"/>
      <c r="E122" s="516"/>
      <c r="F122" s="516"/>
      <c r="G122" s="516"/>
      <c r="H122" s="516"/>
      <c r="I122" s="516"/>
      <c r="J122" s="516"/>
      <c r="K122" s="516"/>
      <c r="L122" s="516"/>
      <c r="M122" s="516"/>
      <c r="N122" s="516"/>
    </row>
    <row r="123" spans="1:18" ht="12.95">
      <c r="A123" s="659"/>
      <c r="B123" s="146" t="s">
        <v>299</v>
      </c>
      <c r="C123" s="504">
        <v>45304</v>
      </c>
      <c r="D123" s="516"/>
      <c r="E123" s="516"/>
      <c r="F123" s="516"/>
      <c r="G123" s="516"/>
      <c r="H123" s="516"/>
      <c r="I123" s="516"/>
      <c r="J123" s="516"/>
      <c r="K123" s="516"/>
      <c r="L123" s="516"/>
      <c r="M123" s="516"/>
      <c r="N123" s="516"/>
    </row>
    <row r="124" spans="1:18" ht="13.5" customHeight="1">
      <c r="A124" s="659"/>
      <c r="B124" s="146" t="s">
        <v>288</v>
      </c>
      <c r="C124" s="504">
        <v>45305</v>
      </c>
      <c r="D124" s="516"/>
      <c r="E124" s="516"/>
      <c r="F124" s="516"/>
      <c r="G124" s="516"/>
      <c r="H124" s="516"/>
      <c r="I124" s="516"/>
      <c r="J124" s="516"/>
      <c r="K124" s="516"/>
      <c r="L124" s="516"/>
      <c r="M124" s="516"/>
      <c r="N124" s="516"/>
    </row>
    <row r="125" spans="1:18" ht="13.5" customHeight="1">
      <c r="A125" s="659"/>
      <c r="B125" s="146" t="s">
        <v>289</v>
      </c>
      <c r="C125" s="504">
        <v>45306</v>
      </c>
      <c r="D125" s="516"/>
      <c r="E125" s="516"/>
      <c r="F125" s="516"/>
      <c r="G125" s="516"/>
      <c r="H125" s="516"/>
      <c r="I125" s="516"/>
      <c r="J125" s="516"/>
      <c r="K125" s="516"/>
      <c r="L125" s="516"/>
      <c r="M125" s="516"/>
      <c r="N125" s="516"/>
    </row>
    <row r="126" spans="1:18" ht="12.95">
      <c r="A126" s="659"/>
      <c r="B126" s="146" t="s">
        <v>290</v>
      </c>
      <c r="C126" s="504">
        <v>45307</v>
      </c>
      <c r="D126" s="516"/>
      <c r="E126" s="516"/>
      <c r="F126" s="516"/>
      <c r="G126" s="516"/>
      <c r="H126" s="516"/>
      <c r="I126" s="516"/>
      <c r="J126" s="516"/>
      <c r="K126" s="516"/>
      <c r="L126" s="516"/>
      <c r="M126" s="516"/>
      <c r="N126" s="516"/>
    </row>
    <row r="127" spans="1:18" ht="144" customHeight="1">
      <c r="A127" s="659"/>
      <c r="B127" s="457" t="s">
        <v>293</v>
      </c>
      <c r="C127" s="504">
        <v>45308</v>
      </c>
      <c r="D127" s="158" t="s">
        <v>296</v>
      </c>
      <c r="E127" s="122" t="s">
        <v>540</v>
      </c>
      <c r="F127" s="158"/>
      <c r="G127" s="158">
        <v>657</v>
      </c>
      <c r="H127" s="158">
        <v>17</v>
      </c>
      <c r="I127" s="158">
        <v>5</v>
      </c>
      <c r="J127" s="158">
        <v>2</v>
      </c>
      <c r="K127" s="522">
        <f>I127/G127</f>
        <v>7.6103500761035003E-3</v>
      </c>
      <c r="L127" s="158">
        <v>56</v>
      </c>
      <c r="M127" s="514">
        <f>SUM(H127:L127)</f>
        <v>80.007610350076106</v>
      </c>
      <c r="N127" s="522">
        <f>M127/G127</f>
        <v>0.12177718470331218</v>
      </c>
      <c r="O127" s="158"/>
      <c r="P127" s="158"/>
      <c r="Q127" s="158"/>
    </row>
    <row r="128" spans="1:18" ht="12.95">
      <c r="A128" s="659"/>
      <c r="B128" s="146" t="s">
        <v>294</v>
      </c>
      <c r="C128" s="504">
        <v>45309</v>
      </c>
      <c r="D128" s="516"/>
      <c r="E128" s="516"/>
      <c r="F128" s="516"/>
      <c r="G128" s="516"/>
      <c r="H128" s="516"/>
      <c r="I128" s="516"/>
      <c r="J128" s="516"/>
      <c r="K128" s="516"/>
      <c r="L128" s="516"/>
      <c r="M128" s="516"/>
      <c r="N128" s="516"/>
    </row>
    <row r="129" spans="1:14" ht="12.95">
      <c r="A129" s="659"/>
      <c r="B129" s="146" t="s">
        <v>295</v>
      </c>
      <c r="C129" s="504">
        <v>45310</v>
      </c>
      <c r="D129" s="516"/>
      <c r="E129" s="516"/>
      <c r="F129" s="516"/>
      <c r="G129" s="516"/>
      <c r="H129" s="516"/>
      <c r="I129" s="516"/>
      <c r="J129" s="516"/>
      <c r="K129" s="516"/>
      <c r="L129" s="516"/>
      <c r="M129" s="516"/>
      <c r="N129" s="516"/>
    </row>
    <row r="130" spans="1:14" ht="13.5" customHeight="1">
      <c r="A130" s="659"/>
      <c r="B130" s="146" t="s">
        <v>299</v>
      </c>
      <c r="C130" s="504">
        <v>45311</v>
      </c>
      <c r="D130" s="516"/>
      <c r="E130" s="516"/>
      <c r="F130" s="516"/>
      <c r="G130" s="516"/>
      <c r="H130" s="516"/>
      <c r="I130" s="516"/>
      <c r="J130" s="516"/>
      <c r="K130" s="516"/>
      <c r="L130" s="516"/>
      <c r="M130" s="516"/>
      <c r="N130" s="516"/>
    </row>
    <row r="131" spans="1:14" ht="12.95">
      <c r="A131" s="659"/>
      <c r="B131" s="146" t="s">
        <v>288</v>
      </c>
      <c r="C131" s="504">
        <v>45312</v>
      </c>
      <c r="D131" s="516"/>
      <c r="E131" s="516"/>
      <c r="F131" s="516"/>
      <c r="G131" s="516"/>
      <c r="H131" s="516"/>
      <c r="I131" s="516"/>
      <c r="J131" s="516"/>
      <c r="K131" s="516"/>
      <c r="L131" s="516"/>
      <c r="M131" s="516"/>
      <c r="N131" s="516"/>
    </row>
    <row r="132" spans="1:14" ht="13.5" customHeight="1">
      <c r="A132" s="659"/>
      <c r="B132" s="146" t="s">
        <v>289</v>
      </c>
      <c r="C132" s="504">
        <v>45313</v>
      </c>
      <c r="D132" s="516"/>
      <c r="E132" s="516"/>
      <c r="F132" s="516"/>
      <c r="G132" s="516"/>
      <c r="H132" s="516"/>
      <c r="I132" s="516"/>
      <c r="J132" s="516"/>
      <c r="K132" s="516"/>
      <c r="L132" s="516"/>
      <c r="M132" s="516"/>
      <c r="N132" s="516"/>
    </row>
    <row r="133" spans="1:14" ht="12.95">
      <c r="A133" s="659"/>
      <c r="B133" s="146" t="s">
        <v>290</v>
      </c>
      <c r="C133" s="504">
        <v>45314</v>
      </c>
      <c r="D133" s="516"/>
      <c r="E133" s="516"/>
      <c r="F133" s="516"/>
      <c r="G133" s="516"/>
      <c r="H133" s="516"/>
      <c r="I133" s="516"/>
      <c r="J133" s="516"/>
      <c r="K133" s="516"/>
      <c r="L133" s="516"/>
      <c r="M133" s="516"/>
      <c r="N133" s="516"/>
    </row>
    <row r="134" spans="1:14" ht="13.5" customHeight="1">
      <c r="A134" s="659"/>
      <c r="B134" s="146" t="s">
        <v>293</v>
      </c>
      <c r="C134" s="504">
        <v>45315</v>
      </c>
      <c r="D134" s="516"/>
      <c r="E134" s="516"/>
      <c r="F134" s="516"/>
      <c r="G134" s="516"/>
      <c r="H134" s="516"/>
      <c r="I134" s="516"/>
      <c r="J134" s="516"/>
      <c r="K134" s="516"/>
      <c r="L134" s="516"/>
      <c r="M134" s="516"/>
      <c r="N134" s="516"/>
    </row>
    <row r="135" spans="1:14" ht="13.5" customHeight="1">
      <c r="A135" s="659"/>
      <c r="B135" s="146" t="s">
        <v>294</v>
      </c>
      <c r="C135" s="504">
        <v>45316</v>
      </c>
      <c r="D135" s="516"/>
      <c r="E135" s="516"/>
      <c r="F135" s="516"/>
      <c r="G135" s="516"/>
      <c r="H135" s="516"/>
      <c r="I135" s="516"/>
      <c r="J135" s="516"/>
      <c r="K135" s="516"/>
      <c r="L135" s="516"/>
      <c r="M135" s="516"/>
      <c r="N135" s="516"/>
    </row>
    <row r="136" spans="1:14" ht="12.95">
      <c r="A136" s="659"/>
      <c r="B136" s="146" t="s">
        <v>295</v>
      </c>
      <c r="C136" s="504">
        <v>45317</v>
      </c>
      <c r="D136" s="516"/>
      <c r="E136" s="516"/>
      <c r="F136" s="516"/>
      <c r="G136" s="516"/>
      <c r="H136" s="516"/>
      <c r="I136" s="516"/>
      <c r="J136" s="516"/>
      <c r="K136" s="516"/>
      <c r="L136" s="516"/>
      <c r="M136" s="516"/>
      <c r="N136" s="516"/>
    </row>
    <row r="137" spans="1:14" ht="13.5" customHeight="1">
      <c r="A137" s="659"/>
      <c r="B137" s="146" t="s">
        <v>299</v>
      </c>
      <c r="C137" s="504">
        <v>45318</v>
      </c>
      <c r="D137" s="516"/>
      <c r="E137" s="516"/>
      <c r="F137" s="516"/>
      <c r="G137" s="516"/>
      <c r="H137" s="516"/>
      <c r="I137" s="516"/>
      <c r="J137" s="516"/>
      <c r="K137" s="516"/>
      <c r="L137" s="516"/>
      <c r="M137" s="516"/>
      <c r="N137" s="516"/>
    </row>
    <row r="138" spans="1:14" ht="13.5" customHeight="1">
      <c r="A138" s="659"/>
      <c r="B138" s="146" t="s">
        <v>288</v>
      </c>
      <c r="C138" s="504">
        <v>45319</v>
      </c>
      <c r="D138" s="516"/>
      <c r="E138" s="516"/>
      <c r="F138" s="516"/>
      <c r="G138" s="516"/>
      <c r="H138" s="516"/>
      <c r="I138" s="516"/>
      <c r="J138" s="516"/>
      <c r="K138" s="516"/>
      <c r="L138" s="516"/>
      <c r="M138" s="516"/>
      <c r="N138" s="516"/>
    </row>
    <row r="139" spans="1:14" ht="12.95">
      <c r="A139" s="659"/>
      <c r="B139" s="146" t="s">
        <v>289</v>
      </c>
      <c r="C139" s="504">
        <v>45320</v>
      </c>
      <c r="D139" s="516"/>
      <c r="E139" s="516"/>
      <c r="F139" s="516"/>
      <c r="G139" s="516"/>
      <c r="H139" s="516"/>
      <c r="I139" s="516"/>
      <c r="J139" s="516"/>
      <c r="K139" s="516"/>
      <c r="L139" s="516"/>
      <c r="M139" s="516"/>
      <c r="N139" s="516"/>
    </row>
    <row r="140" spans="1:14" ht="13.5" customHeight="1">
      <c r="A140" s="659"/>
      <c r="B140" s="146" t="s">
        <v>290</v>
      </c>
      <c r="C140" s="504">
        <v>45321</v>
      </c>
      <c r="D140" s="516"/>
      <c r="E140" s="516"/>
      <c r="F140" s="516"/>
      <c r="G140" s="516"/>
      <c r="H140" s="516"/>
      <c r="I140" s="516"/>
      <c r="J140" s="516"/>
      <c r="K140" s="516"/>
      <c r="L140" s="516"/>
      <c r="M140" s="516"/>
      <c r="N140" s="516"/>
    </row>
    <row r="141" spans="1:14" ht="13.5" customHeight="1">
      <c r="A141" s="659"/>
      <c r="B141" s="146" t="s">
        <v>293</v>
      </c>
      <c r="C141" s="504">
        <v>45322</v>
      </c>
      <c r="D141" s="516"/>
      <c r="E141" s="516"/>
      <c r="F141" s="516"/>
      <c r="G141" s="516"/>
      <c r="H141" s="516"/>
      <c r="I141" s="516"/>
      <c r="J141" s="516"/>
      <c r="K141" s="516"/>
      <c r="L141" s="516"/>
      <c r="M141" s="516"/>
      <c r="N141" s="516"/>
    </row>
    <row r="142" spans="1:14" ht="13.5" customHeight="1">
      <c r="A142" s="660" t="s">
        <v>95</v>
      </c>
      <c r="B142" s="146" t="s">
        <v>294</v>
      </c>
      <c r="C142" s="504">
        <v>45323</v>
      </c>
      <c r="D142" s="516"/>
      <c r="E142" s="516"/>
      <c r="F142" s="516"/>
      <c r="G142" s="516"/>
      <c r="H142" s="516"/>
      <c r="I142" s="516"/>
      <c r="J142" s="516"/>
      <c r="K142" s="516"/>
      <c r="L142" s="516"/>
      <c r="M142" s="516"/>
      <c r="N142" s="516"/>
    </row>
    <row r="143" spans="1:14" ht="12.95">
      <c r="A143" s="660"/>
      <c r="B143" s="146" t="s">
        <v>295</v>
      </c>
      <c r="C143" s="504">
        <v>45324</v>
      </c>
      <c r="D143" s="516"/>
      <c r="E143" s="516"/>
      <c r="F143" s="516"/>
      <c r="G143" s="516"/>
      <c r="H143" s="516"/>
      <c r="I143" s="516"/>
      <c r="J143" s="516"/>
      <c r="K143" s="516"/>
      <c r="L143" s="516"/>
      <c r="M143" s="516"/>
      <c r="N143" s="516"/>
    </row>
    <row r="144" spans="1:14" ht="12.95">
      <c r="A144" s="660"/>
      <c r="B144" s="146" t="s">
        <v>299</v>
      </c>
      <c r="C144" s="504">
        <v>45325</v>
      </c>
      <c r="D144" s="516"/>
      <c r="E144" s="516"/>
      <c r="F144" s="516"/>
      <c r="G144" s="516"/>
      <c r="H144" s="516"/>
      <c r="I144" s="516"/>
      <c r="J144" s="516"/>
      <c r="K144" s="516"/>
      <c r="L144" s="516"/>
      <c r="M144" s="516"/>
      <c r="N144" s="516"/>
    </row>
    <row r="145" spans="1:14" ht="12.95">
      <c r="A145" s="660"/>
      <c r="B145" s="146" t="s">
        <v>288</v>
      </c>
      <c r="C145" s="504">
        <v>45326</v>
      </c>
      <c r="D145" s="516"/>
      <c r="E145" s="516"/>
      <c r="F145" s="516"/>
      <c r="G145" s="516"/>
      <c r="H145" s="516"/>
      <c r="I145" s="516"/>
      <c r="J145" s="516"/>
      <c r="K145" s="516"/>
      <c r="L145" s="516"/>
      <c r="M145" s="516"/>
      <c r="N145" s="516"/>
    </row>
    <row r="146" spans="1:14" ht="12.95">
      <c r="A146" s="660"/>
      <c r="B146" s="146" t="s">
        <v>289</v>
      </c>
      <c r="C146" s="504">
        <v>45327</v>
      </c>
      <c r="D146" s="516"/>
      <c r="E146" s="516"/>
      <c r="F146" s="516"/>
      <c r="G146" s="516"/>
      <c r="H146" s="516"/>
      <c r="I146" s="516"/>
      <c r="J146" s="516"/>
      <c r="K146" s="516"/>
      <c r="L146" s="516"/>
      <c r="M146" s="516"/>
      <c r="N146" s="516"/>
    </row>
    <row r="147" spans="1:14" ht="12.95">
      <c r="A147" s="660"/>
      <c r="B147" s="146" t="s">
        <v>290</v>
      </c>
      <c r="C147" s="504">
        <v>45328</v>
      </c>
      <c r="D147" s="516"/>
      <c r="E147" s="516"/>
      <c r="F147" s="516"/>
      <c r="G147" s="516"/>
      <c r="H147" s="516"/>
      <c r="I147" s="516"/>
      <c r="J147" s="516"/>
      <c r="K147" s="516"/>
      <c r="L147" s="516"/>
      <c r="M147" s="516"/>
      <c r="N147" s="516"/>
    </row>
    <row r="148" spans="1:14" ht="12.95">
      <c r="A148" s="660"/>
      <c r="B148" s="146" t="s">
        <v>293</v>
      </c>
      <c r="C148" s="504">
        <v>45329</v>
      </c>
      <c r="D148" s="516"/>
      <c r="E148" s="516"/>
      <c r="F148" s="516"/>
      <c r="G148" s="516"/>
      <c r="H148" s="516"/>
      <c r="I148" s="516"/>
      <c r="J148" s="516"/>
      <c r="K148" s="516"/>
      <c r="L148" s="516"/>
      <c r="M148" s="516"/>
      <c r="N148" s="516"/>
    </row>
    <row r="149" spans="1:14" ht="12.95">
      <c r="A149" s="660"/>
      <c r="B149" s="146" t="s">
        <v>294</v>
      </c>
      <c r="C149" s="504">
        <v>45330</v>
      </c>
      <c r="D149" s="516"/>
      <c r="E149" s="516"/>
      <c r="F149" s="516"/>
      <c r="G149" s="516"/>
      <c r="H149" s="516"/>
      <c r="I149" s="516"/>
      <c r="J149" s="516"/>
      <c r="K149" s="516"/>
      <c r="L149" s="516"/>
      <c r="M149" s="516"/>
      <c r="N149" s="516"/>
    </row>
    <row r="150" spans="1:14" ht="12.95">
      <c r="A150" s="660"/>
      <c r="B150" s="146" t="s">
        <v>295</v>
      </c>
      <c r="C150" s="504">
        <v>45331</v>
      </c>
      <c r="D150" s="516"/>
      <c r="E150" s="516"/>
      <c r="F150" s="516"/>
      <c r="G150" s="516"/>
      <c r="H150" s="516"/>
      <c r="I150" s="516"/>
      <c r="J150" s="516"/>
      <c r="K150" s="516"/>
      <c r="L150" s="516"/>
      <c r="M150" s="516"/>
      <c r="N150" s="516"/>
    </row>
    <row r="151" spans="1:14" ht="12.95">
      <c r="A151" s="660"/>
      <c r="B151" s="146" t="s">
        <v>299</v>
      </c>
      <c r="C151" s="504">
        <v>45332</v>
      </c>
      <c r="D151" s="516"/>
      <c r="E151" s="516"/>
      <c r="F151" s="516"/>
      <c r="G151" s="516"/>
      <c r="H151" s="516"/>
      <c r="I151" s="516"/>
      <c r="J151" s="516"/>
      <c r="K151" s="516"/>
      <c r="L151" s="516"/>
      <c r="M151" s="516"/>
      <c r="N151" s="516"/>
    </row>
    <row r="152" spans="1:14" ht="12.95">
      <c r="A152" s="660"/>
      <c r="B152" s="146" t="s">
        <v>288</v>
      </c>
      <c r="C152" s="504">
        <v>45333</v>
      </c>
      <c r="D152" s="516"/>
      <c r="E152" s="516"/>
      <c r="F152" s="516"/>
      <c r="G152" s="516"/>
      <c r="H152" s="516"/>
      <c r="I152" s="516"/>
      <c r="J152" s="516"/>
      <c r="K152" s="516"/>
      <c r="L152" s="516"/>
      <c r="M152" s="516"/>
      <c r="N152" s="516"/>
    </row>
    <row r="153" spans="1:14" ht="12.95">
      <c r="A153" s="660"/>
      <c r="B153" s="146" t="s">
        <v>289</v>
      </c>
      <c r="C153" s="504">
        <v>45334</v>
      </c>
      <c r="D153" s="516"/>
      <c r="E153" s="516"/>
      <c r="F153" s="516"/>
      <c r="G153" s="516"/>
      <c r="H153" s="516"/>
      <c r="I153" s="516"/>
      <c r="J153" s="516"/>
      <c r="K153" s="516"/>
      <c r="L153" s="516"/>
      <c r="M153" s="516"/>
      <c r="N153" s="516"/>
    </row>
    <row r="154" spans="1:14" ht="12.95">
      <c r="A154" s="660"/>
      <c r="B154" s="146" t="s">
        <v>290</v>
      </c>
      <c r="C154" s="504">
        <v>45335</v>
      </c>
      <c r="D154" s="516"/>
      <c r="E154" s="516"/>
      <c r="F154" s="516"/>
      <c r="G154" s="516"/>
      <c r="H154" s="516"/>
      <c r="I154" s="516"/>
      <c r="J154" s="516"/>
      <c r="K154" s="516"/>
      <c r="L154" s="516"/>
      <c r="M154" s="516"/>
      <c r="N154" s="516"/>
    </row>
    <row r="155" spans="1:14" ht="12.95">
      <c r="A155" s="660"/>
      <c r="B155" s="146" t="s">
        <v>293</v>
      </c>
      <c r="C155" s="504">
        <v>45336</v>
      </c>
      <c r="D155" s="516"/>
      <c r="E155" s="516"/>
      <c r="F155" s="516"/>
      <c r="G155" s="516"/>
      <c r="H155" s="516"/>
      <c r="I155" s="516"/>
      <c r="J155" s="516"/>
      <c r="K155" s="516"/>
      <c r="L155" s="516"/>
      <c r="M155" s="516"/>
      <c r="N155" s="516"/>
    </row>
    <row r="156" spans="1:14" ht="12.95">
      <c r="A156" s="660"/>
      <c r="B156" s="146" t="s">
        <v>294</v>
      </c>
      <c r="C156" s="504">
        <v>45337</v>
      </c>
      <c r="D156" s="516"/>
      <c r="E156" s="516"/>
      <c r="F156" s="516"/>
      <c r="G156" s="516"/>
      <c r="H156" s="516"/>
      <c r="I156" s="516"/>
      <c r="J156" s="516"/>
      <c r="K156" s="516"/>
      <c r="L156" s="516"/>
      <c r="M156" s="516"/>
      <c r="N156" s="516"/>
    </row>
    <row r="157" spans="1:14" ht="12.95">
      <c r="A157" s="660"/>
      <c r="B157" s="146" t="s">
        <v>295</v>
      </c>
      <c r="C157" s="504">
        <v>45338</v>
      </c>
      <c r="D157" s="516"/>
      <c r="E157" s="516"/>
      <c r="F157" s="516"/>
      <c r="G157" s="516"/>
      <c r="H157" s="516"/>
      <c r="I157" s="516"/>
      <c r="J157" s="516"/>
      <c r="K157" s="516"/>
      <c r="L157" s="516"/>
      <c r="M157" s="516"/>
      <c r="N157" s="516"/>
    </row>
    <row r="158" spans="1:14" ht="12.95">
      <c r="A158" s="660"/>
      <c r="B158" s="146" t="s">
        <v>299</v>
      </c>
      <c r="C158" s="504">
        <v>45339</v>
      </c>
      <c r="D158" s="516"/>
      <c r="E158" s="516"/>
      <c r="F158" s="516"/>
      <c r="G158" s="516"/>
      <c r="H158" s="516"/>
      <c r="I158" s="516"/>
      <c r="J158" s="516"/>
      <c r="K158" s="516"/>
      <c r="L158" s="516"/>
      <c r="M158" s="516"/>
      <c r="N158" s="516"/>
    </row>
    <row r="159" spans="1:14" ht="12.95">
      <c r="A159" s="660"/>
      <c r="B159" s="146" t="s">
        <v>288</v>
      </c>
      <c r="C159" s="504">
        <v>45340</v>
      </c>
      <c r="D159" s="516"/>
      <c r="E159" s="516"/>
      <c r="F159" s="516"/>
      <c r="G159" s="516"/>
      <c r="H159" s="516"/>
      <c r="I159" s="516"/>
      <c r="J159" s="516"/>
      <c r="K159" s="516"/>
      <c r="L159" s="516"/>
      <c r="M159" s="516"/>
      <c r="N159" s="516"/>
    </row>
    <row r="160" spans="1:14" ht="12.95">
      <c r="A160" s="660"/>
      <c r="B160" s="146" t="s">
        <v>289</v>
      </c>
      <c r="C160" s="504">
        <v>45341</v>
      </c>
      <c r="D160" s="516"/>
      <c r="E160" s="516"/>
      <c r="F160" s="516"/>
      <c r="G160" s="516"/>
      <c r="H160" s="516"/>
      <c r="I160" s="516"/>
      <c r="J160" s="516"/>
      <c r="K160" s="516"/>
      <c r="L160" s="516"/>
      <c r="M160" s="516"/>
      <c r="N160" s="516"/>
    </row>
    <row r="161" spans="1:14" ht="12.95">
      <c r="A161" s="660"/>
      <c r="B161" s="146" t="s">
        <v>290</v>
      </c>
      <c r="C161" s="504">
        <v>45342</v>
      </c>
      <c r="D161" s="516"/>
      <c r="E161" s="516"/>
      <c r="F161" s="516"/>
      <c r="G161" s="516"/>
      <c r="H161" s="516"/>
      <c r="I161" s="516"/>
      <c r="J161" s="516"/>
      <c r="K161" s="516"/>
      <c r="L161" s="516"/>
      <c r="M161" s="516"/>
      <c r="N161" s="516"/>
    </row>
    <row r="162" spans="1:14" ht="12.95">
      <c r="A162" s="660"/>
      <c r="B162" s="146" t="s">
        <v>293</v>
      </c>
      <c r="C162" s="504">
        <v>45343</v>
      </c>
      <c r="D162" s="516"/>
      <c r="E162" s="516"/>
      <c r="F162" s="516"/>
      <c r="G162" s="516"/>
      <c r="H162" s="516"/>
      <c r="I162" s="516"/>
      <c r="J162" s="516"/>
      <c r="K162" s="516"/>
      <c r="L162" s="516"/>
      <c r="M162" s="516"/>
      <c r="N162" s="516"/>
    </row>
    <row r="163" spans="1:14" ht="12.95">
      <c r="A163" s="660"/>
      <c r="B163" s="146" t="s">
        <v>294</v>
      </c>
      <c r="C163" s="504">
        <v>45344</v>
      </c>
      <c r="D163" s="516"/>
      <c r="E163" s="516"/>
      <c r="F163" s="516"/>
      <c r="G163" s="516"/>
      <c r="H163" s="516"/>
      <c r="I163" s="516"/>
      <c r="J163" s="516"/>
      <c r="K163" s="516"/>
      <c r="L163" s="516"/>
      <c r="M163" s="516"/>
      <c r="N163" s="516"/>
    </row>
    <row r="164" spans="1:14" ht="12.95">
      <c r="A164" s="660"/>
      <c r="B164" s="146" t="s">
        <v>295</v>
      </c>
      <c r="C164" s="504">
        <v>45345</v>
      </c>
      <c r="D164" s="516"/>
      <c r="E164" s="516"/>
      <c r="F164" s="516"/>
      <c r="G164" s="516"/>
      <c r="H164" s="516"/>
      <c r="I164" s="516"/>
      <c r="J164" s="516"/>
      <c r="K164" s="516"/>
      <c r="L164" s="516"/>
      <c r="M164" s="516"/>
      <c r="N164" s="516"/>
    </row>
    <row r="165" spans="1:14" ht="12.95">
      <c r="A165" s="660"/>
      <c r="B165" s="146" t="s">
        <v>299</v>
      </c>
      <c r="C165" s="504">
        <v>45346</v>
      </c>
      <c r="D165" s="516"/>
      <c r="E165" s="516"/>
      <c r="F165" s="516"/>
      <c r="G165" s="516"/>
      <c r="H165" s="516"/>
      <c r="I165" s="516"/>
      <c r="J165" s="516"/>
      <c r="K165" s="516"/>
      <c r="L165" s="516"/>
      <c r="M165" s="516"/>
      <c r="N165" s="516"/>
    </row>
    <row r="166" spans="1:14" ht="12.95">
      <c r="A166" s="660"/>
      <c r="B166" s="146" t="s">
        <v>288</v>
      </c>
      <c r="C166" s="504">
        <v>45347</v>
      </c>
      <c r="D166" s="516"/>
      <c r="E166" s="516"/>
      <c r="F166" s="516"/>
      <c r="G166" s="516"/>
      <c r="H166" s="516"/>
      <c r="I166" s="516"/>
      <c r="J166" s="516"/>
      <c r="K166" s="516"/>
      <c r="L166" s="516"/>
      <c r="M166" s="516"/>
      <c r="N166" s="516"/>
    </row>
    <row r="167" spans="1:14" ht="12.95">
      <c r="A167" s="660"/>
      <c r="B167" s="146" t="s">
        <v>289</v>
      </c>
      <c r="C167" s="504">
        <v>45348</v>
      </c>
      <c r="D167" s="516"/>
      <c r="E167" s="516"/>
      <c r="F167" s="516"/>
      <c r="G167" s="516"/>
      <c r="H167" s="516"/>
      <c r="I167" s="516"/>
      <c r="J167" s="516"/>
      <c r="K167" s="516"/>
      <c r="L167" s="516"/>
      <c r="M167" s="516"/>
      <c r="N167" s="516"/>
    </row>
    <row r="168" spans="1:14" ht="141.75" customHeight="1">
      <c r="A168" s="660"/>
      <c r="B168" s="457" t="s">
        <v>290</v>
      </c>
      <c r="C168" s="504">
        <v>45349</v>
      </c>
      <c r="D168" s="158"/>
      <c r="E168" s="341" t="s">
        <v>541</v>
      </c>
      <c r="F168" s="122" t="e" vm="47">
        <v>#VALUE!</v>
      </c>
      <c r="G168" s="158">
        <v>111</v>
      </c>
      <c r="H168" s="158">
        <v>2</v>
      </c>
      <c r="I168" s="158">
        <v>0</v>
      </c>
      <c r="J168" s="146">
        <v>0</v>
      </c>
      <c r="L168" s="225">
        <v>6</v>
      </c>
      <c r="M168" s="225">
        <f>SUM(H168:L168)</f>
        <v>8</v>
      </c>
      <c r="N168" s="139">
        <f>M168/G168</f>
        <v>7.2072072072072071E-2</v>
      </c>
    </row>
    <row r="169" spans="1:14" ht="12.95">
      <c r="A169" s="660"/>
      <c r="B169" s="146" t="s">
        <v>293</v>
      </c>
      <c r="C169" s="504">
        <v>45350</v>
      </c>
      <c r="D169" s="516"/>
      <c r="E169" s="516"/>
      <c r="F169" s="516"/>
      <c r="G169" s="516"/>
      <c r="H169" s="516"/>
      <c r="I169" s="516"/>
      <c r="J169" s="516"/>
      <c r="K169" s="516"/>
      <c r="L169" s="516"/>
      <c r="M169" s="516"/>
      <c r="N169" s="516"/>
    </row>
    <row r="170" spans="1:14" ht="12.95">
      <c r="A170" s="660"/>
      <c r="B170" s="146" t="s">
        <v>294</v>
      </c>
      <c r="C170" s="504">
        <v>45351</v>
      </c>
      <c r="D170" s="516"/>
      <c r="E170" s="516"/>
      <c r="F170" s="516"/>
      <c r="G170" s="516"/>
      <c r="H170" s="516"/>
      <c r="I170" s="516"/>
      <c r="J170" s="516"/>
      <c r="K170" s="516"/>
      <c r="L170" s="516"/>
      <c r="M170" s="516"/>
      <c r="N170" s="516"/>
    </row>
    <row r="171" spans="1:14" ht="12.95">
      <c r="A171" s="661" t="s">
        <v>96</v>
      </c>
      <c r="B171" s="146" t="s">
        <v>295</v>
      </c>
      <c r="C171" s="504">
        <v>45352</v>
      </c>
      <c r="D171" s="516"/>
      <c r="E171" s="516"/>
      <c r="F171" s="516"/>
      <c r="G171" s="516"/>
      <c r="H171" s="516"/>
      <c r="I171" s="516"/>
      <c r="J171" s="516"/>
      <c r="K171" s="516"/>
      <c r="L171" s="516"/>
      <c r="M171" s="516"/>
      <c r="N171" s="516"/>
    </row>
    <row r="172" spans="1:14" ht="13.5" customHeight="1">
      <c r="A172" s="661"/>
      <c r="B172" s="146" t="s">
        <v>299</v>
      </c>
      <c r="C172" s="504">
        <v>45353</v>
      </c>
      <c r="D172" s="516"/>
      <c r="E172" s="516"/>
      <c r="F172" s="516"/>
      <c r="G172" s="516"/>
      <c r="H172" s="516"/>
      <c r="I172" s="516"/>
      <c r="J172" s="516"/>
      <c r="K172" s="516"/>
      <c r="L172" s="516"/>
      <c r="M172" s="516"/>
      <c r="N172" s="516"/>
    </row>
    <row r="173" spans="1:14" ht="13.5" customHeight="1">
      <c r="A173" s="661"/>
      <c r="B173" s="146" t="s">
        <v>288</v>
      </c>
      <c r="C173" s="504">
        <v>45354</v>
      </c>
      <c r="D173" s="516"/>
      <c r="E173" s="516"/>
      <c r="F173" s="516"/>
      <c r="G173" s="516"/>
      <c r="H173" s="516"/>
      <c r="I173" s="516"/>
      <c r="J173" s="516"/>
      <c r="K173" s="516"/>
      <c r="L173" s="516"/>
      <c r="M173" s="516"/>
      <c r="N173" s="516"/>
    </row>
    <row r="174" spans="1:14" ht="13.5" customHeight="1">
      <c r="A174" s="661"/>
      <c r="B174" s="146" t="s">
        <v>289</v>
      </c>
      <c r="C174" s="504">
        <v>45355</v>
      </c>
      <c r="D174" s="516"/>
      <c r="E174" s="516"/>
      <c r="F174" s="516"/>
      <c r="G174" s="516"/>
      <c r="H174" s="516"/>
      <c r="I174" s="516"/>
      <c r="J174" s="516"/>
      <c r="K174" s="516"/>
      <c r="L174" s="516"/>
      <c r="M174" s="516"/>
      <c r="N174" s="516"/>
    </row>
    <row r="175" spans="1:14" ht="13.5" customHeight="1">
      <c r="A175" s="661"/>
      <c r="B175" s="146" t="s">
        <v>290</v>
      </c>
      <c r="C175" s="504">
        <v>45356</v>
      </c>
      <c r="D175" s="516"/>
      <c r="E175" s="516"/>
      <c r="F175" s="516"/>
      <c r="G175" s="516"/>
      <c r="H175" s="516"/>
      <c r="I175" s="516"/>
      <c r="J175" s="516"/>
      <c r="K175" s="516"/>
      <c r="L175" s="516"/>
      <c r="M175" s="516"/>
      <c r="N175" s="516"/>
    </row>
    <row r="176" spans="1:14" ht="13.5" customHeight="1">
      <c r="A176" s="661"/>
      <c r="B176" s="146" t="s">
        <v>293</v>
      </c>
      <c r="C176" s="504">
        <v>45357</v>
      </c>
      <c r="D176" s="516"/>
      <c r="E176" s="516"/>
      <c r="F176" s="516"/>
      <c r="G176" s="516"/>
      <c r="H176" s="516"/>
      <c r="I176" s="516"/>
      <c r="J176" s="516"/>
      <c r="K176" s="516"/>
      <c r="L176" s="516"/>
      <c r="M176" s="516"/>
      <c r="N176" s="516"/>
    </row>
    <row r="177" spans="1:14" ht="13.5" customHeight="1">
      <c r="A177" s="661"/>
      <c r="B177" s="146" t="s">
        <v>294</v>
      </c>
      <c r="C177" s="504">
        <v>45358</v>
      </c>
      <c r="D177" s="516"/>
      <c r="E177" s="516"/>
      <c r="F177" s="516"/>
      <c r="G177" s="516"/>
      <c r="H177" s="516"/>
      <c r="I177" s="516"/>
      <c r="J177" s="516"/>
      <c r="K177" s="516"/>
      <c r="L177" s="516"/>
      <c r="M177" s="516"/>
      <c r="N177" s="516"/>
    </row>
    <row r="178" spans="1:14" ht="131.25" customHeight="1">
      <c r="A178" s="661"/>
      <c r="B178" s="457" t="s">
        <v>295</v>
      </c>
      <c r="C178" s="504">
        <v>45359</v>
      </c>
      <c r="D178" s="158"/>
      <c r="E178" s="122" t="s">
        <v>542</v>
      </c>
      <c r="F178" s="122" t="e" vm="48">
        <v>#VALUE!</v>
      </c>
      <c r="G178" s="158">
        <v>875</v>
      </c>
      <c r="H178" s="158">
        <v>16</v>
      </c>
      <c r="I178" s="158">
        <v>1</v>
      </c>
      <c r="J178" s="146">
        <v>0</v>
      </c>
      <c r="L178" s="225">
        <v>161</v>
      </c>
      <c r="M178" s="225">
        <f>SUM(H178:L178)</f>
        <v>178</v>
      </c>
      <c r="N178" s="139">
        <f>M178/G178</f>
        <v>0.20342857142857143</v>
      </c>
    </row>
    <row r="179" spans="1:14" ht="13.5" customHeight="1">
      <c r="A179" s="661"/>
      <c r="B179" s="146" t="s">
        <v>299</v>
      </c>
      <c r="C179" s="504">
        <v>45360</v>
      </c>
      <c r="D179" s="516"/>
      <c r="E179" s="516"/>
      <c r="F179" s="516"/>
      <c r="G179" s="516"/>
      <c r="H179" s="516"/>
      <c r="I179" s="516"/>
      <c r="J179" s="516"/>
      <c r="K179" s="516"/>
      <c r="L179" s="516"/>
      <c r="M179" s="516"/>
      <c r="N179" s="516"/>
    </row>
    <row r="180" spans="1:14" ht="13.5" customHeight="1">
      <c r="A180" s="661"/>
      <c r="B180" s="146" t="s">
        <v>288</v>
      </c>
      <c r="C180" s="504">
        <v>45361</v>
      </c>
      <c r="D180" s="516"/>
      <c r="E180" s="516"/>
      <c r="F180" s="516"/>
      <c r="G180" s="516"/>
      <c r="H180" s="516"/>
      <c r="I180" s="516"/>
      <c r="J180" s="516"/>
      <c r="K180" s="516"/>
      <c r="L180" s="516"/>
      <c r="M180" s="516"/>
      <c r="N180" s="516"/>
    </row>
    <row r="181" spans="1:14" ht="13.5" customHeight="1">
      <c r="A181" s="661"/>
      <c r="B181" s="146" t="s">
        <v>289</v>
      </c>
      <c r="C181" s="504">
        <v>45362</v>
      </c>
      <c r="D181" s="516"/>
      <c r="E181" s="516"/>
      <c r="F181" s="516"/>
      <c r="G181" s="516"/>
      <c r="H181" s="516"/>
      <c r="I181" s="516"/>
      <c r="J181" s="516"/>
      <c r="K181" s="516"/>
      <c r="L181" s="516"/>
      <c r="M181" s="516"/>
      <c r="N181" s="516"/>
    </row>
    <row r="182" spans="1:14" ht="195.95">
      <c r="A182" s="661"/>
      <c r="B182" s="457" t="s">
        <v>290</v>
      </c>
      <c r="C182" s="504">
        <v>45363</v>
      </c>
      <c r="D182" s="158"/>
      <c r="E182" s="122" t="s">
        <v>543</v>
      </c>
      <c r="F182" s="122" t="e" vm="49">
        <v>#VALUE!</v>
      </c>
      <c r="G182" s="158">
        <v>1041</v>
      </c>
      <c r="H182" s="158">
        <v>30</v>
      </c>
      <c r="I182" s="158">
        <v>0</v>
      </c>
      <c r="J182" s="146">
        <v>5</v>
      </c>
      <c r="L182" s="225">
        <v>109</v>
      </c>
      <c r="M182" s="225">
        <f>SUM(H182:L182)</f>
        <v>144</v>
      </c>
      <c r="N182" s="139">
        <f>M182/G182</f>
        <v>0.13832853025936601</v>
      </c>
    </row>
    <row r="183" spans="1:14" ht="13.5" customHeight="1">
      <c r="A183" s="661"/>
      <c r="B183" s="146" t="s">
        <v>293</v>
      </c>
      <c r="C183" s="504">
        <v>45364</v>
      </c>
      <c r="D183" s="516"/>
      <c r="E183" s="516"/>
      <c r="F183" s="516"/>
      <c r="G183" s="516"/>
      <c r="H183" s="516"/>
      <c r="I183" s="516"/>
      <c r="J183" s="516"/>
      <c r="K183" s="516"/>
      <c r="L183" s="516"/>
      <c r="M183" s="516"/>
      <c r="N183" s="516"/>
    </row>
    <row r="184" spans="1:14" ht="13.5" customHeight="1">
      <c r="A184" s="661"/>
      <c r="B184" s="146" t="s">
        <v>294</v>
      </c>
      <c r="C184" s="504">
        <v>45365</v>
      </c>
      <c r="D184" s="516"/>
      <c r="E184" s="516"/>
      <c r="F184" s="516"/>
      <c r="G184" s="516"/>
      <c r="H184" s="516"/>
      <c r="I184" s="516"/>
      <c r="J184" s="516"/>
      <c r="K184" s="516"/>
      <c r="L184" s="516"/>
      <c r="M184" s="516"/>
      <c r="N184" s="516"/>
    </row>
    <row r="185" spans="1:14" ht="13.5" customHeight="1">
      <c r="A185" s="661"/>
      <c r="B185" s="146" t="s">
        <v>295</v>
      </c>
      <c r="C185" s="504">
        <v>45366</v>
      </c>
      <c r="D185" s="516"/>
      <c r="E185" s="516"/>
      <c r="F185" s="516"/>
      <c r="G185" s="516"/>
      <c r="H185" s="516"/>
      <c r="I185" s="516"/>
      <c r="J185" s="516"/>
      <c r="K185" s="516"/>
      <c r="L185" s="516"/>
      <c r="M185" s="516"/>
      <c r="N185" s="516"/>
    </row>
    <row r="186" spans="1:14" ht="13.5" customHeight="1">
      <c r="A186" s="661"/>
      <c r="B186" s="146" t="s">
        <v>299</v>
      </c>
      <c r="C186" s="504">
        <v>45367</v>
      </c>
      <c r="D186" s="516"/>
      <c r="E186" s="516"/>
      <c r="F186" s="516"/>
      <c r="G186" s="516"/>
      <c r="H186" s="516"/>
      <c r="I186" s="516"/>
      <c r="J186" s="516"/>
      <c r="K186" s="516"/>
      <c r="L186" s="516"/>
      <c r="M186" s="516"/>
      <c r="N186" s="516"/>
    </row>
    <row r="187" spans="1:14" ht="13.5" customHeight="1">
      <c r="A187" s="661"/>
      <c r="B187" s="146" t="s">
        <v>288</v>
      </c>
      <c r="C187" s="504">
        <v>45368</v>
      </c>
      <c r="D187" s="516"/>
      <c r="E187" s="516"/>
      <c r="F187" s="516"/>
      <c r="G187" s="516"/>
      <c r="H187" s="516"/>
      <c r="I187" s="516"/>
      <c r="J187" s="516"/>
      <c r="K187" s="516"/>
      <c r="L187" s="516"/>
      <c r="M187" s="516"/>
      <c r="N187" s="516"/>
    </row>
    <row r="188" spans="1:14" ht="13.5" customHeight="1">
      <c r="A188" s="661"/>
      <c r="B188" s="146" t="s">
        <v>289</v>
      </c>
      <c r="C188" s="504">
        <v>45369</v>
      </c>
      <c r="D188" s="516"/>
      <c r="E188" s="516"/>
      <c r="F188" s="516"/>
      <c r="G188" s="516"/>
      <c r="H188" s="516"/>
      <c r="I188" s="516"/>
      <c r="J188" s="516"/>
      <c r="K188" s="516"/>
      <c r="L188" s="516"/>
      <c r="M188" s="516"/>
      <c r="N188" s="516"/>
    </row>
    <row r="189" spans="1:14" ht="13.5" customHeight="1">
      <c r="A189" s="661"/>
      <c r="B189" s="146" t="s">
        <v>290</v>
      </c>
      <c r="C189" s="504">
        <v>45370</v>
      </c>
      <c r="D189" s="516"/>
      <c r="E189" s="516"/>
      <c r="F189" s="516"/>
      <c r="G189" s="516"/>
      <c r="H189" s="516"/>
      <c r="I189" s="516"/>
      <c r="J189" s="516"/>
      <c r="K189" s="516"/>
      <c r="L189" s="516"/>
      <c r="M189" s="516"/>
      <c r="N189" s="516"/>
    </row>
    <row r="190" spans="1:14" ht="13.5" customHeight="1">
      <c r="A190" s="661"/>
      <c r="B190" s="146" t="s">
        <v>293</v>
      </c>
      <c r="C190" s="504">
        <v>45371</v>
      </c>
      <c r="D190" s="516"/>
      <c r="E190" s="516"/>
      <c r="F190" s="516"/>
      <c r="G190" s="516"/>
      <c r="H190" s="516"/>
      <c r="I190" s="516"/>
      <c r="J190" s="516"/>
      <c r="K190" s="516"/>
      <c r="L190" s="516"/>
      <c r="M190" s="516"/>
      <c r="N190" s="516"/>
    </row>
    <row r="191" spans="1:14" ht="13.5" customHeight="1">
      <c r="A191" s="661"/>
      <c r="B191" s="146" t="s">
        <v>294</v>
      </c>
      <c r="C191" s="504">
        <v>45372</v>
      </c>
      <c r="D191" s="516"/>
      <c r="E191" s="516"/>
      <c r="F191" s="516"/>
      <c r="G191" s="516"/>
      <c r="H191" s="516"/>
      <c r="I191" s="516"/>
      <c r="J191" s="516"/>
      <c r="K191" s="516"/>
      <c r="L191" s="516"/>
      <c r="M191" s="516"/>
      <c r="N191" s="516"/>
    </row>
    <row r="192" spans="1:14" ht="13.5" customHeight="1">
      <c r="A192" s="661"/>
      <c r="B192" s="146" t="s">
        <v>295</v>
      </c>
      <c r="C192" s="504">
        <v>45373</v>
      </c>
      <c r="D192" s="516"/>
      <c r="E192" s="516"/>
      <c r="F192" s="516"/>
      <c r="G192" s="516"/>
      <c r="H192" s="516"/>
      <c r="I192" s="516"/>
      <c r="J192" s="516"/>
      <c r="K192" s="516"/>
      <c r="L192" s="516"/>
      <c r="M192" s="516"/>
      <c r="N192" s="516"/>
    </row>
    <row r="193" spans="1:14" ht="13.5" customHeight="1">
      <c r="A193" s="661"/>
      <c r="B193" s="146" t="s">
        <v>299</v>
      </c>
      <c r="C193" s="504">
        <v>45374</v>
      </c>
      <c r="D193" s="516"/>
      <c r="E193" s="516"/>
      <c r="F193" s="516"/>
      <c r="G193" s="516"/>
      <c r="H193" s="516"/>
      <c r="I193" s="516"/>
      <c r="J193" s="516"/>
      <c r="K193" s="516"/>
      <c r="L193" s="516"/>
      <c r="M193" s="516"/>
      <c r="N193" s="516"/>
    </row>
    <row r="194" spans="1:14" ht="13.5" customHeight="1">
      <c r="A194" s="661"/>
      <c r="B194" s="146" t="s">
        <v>288</v>
      </c>
      <c r="C194" s="504">
        <v>45375</v>
      </c>
      <c r="D194" s="516"/>
      <c r="E194" s="516"/>
      <c r="F194" s="516"/>
      <c r="G194" s="516"/>
      <c r="H194" s="516"/>
      <c r="I194" s="516"/>
      <c r="J194" s="516"/>
      <c r="K194" s="516"/>
      <c r="L194" s="516"/>
      <c r="M194" s="516"/>
      <c r="N194" s="516"/>
    </row>
    <row r="195" spans="1:14" ht="13.5" customHeight="1">
      <c r="A195" s="661"/>
      <c r="B195" s="146" t="s">
        <v>289</v>
      </c>
      <c r="C195" s="504">
        <v>45376</v>
      </c>
      <c r="D195" s="516"/>
      <c r="E195" s="516"/>
      <c r="F195" s="516"/>
      <c r="G195" s="516"/>
      <c r="H195" s="516"/>
      <c r="I195" s="516"/>
      <c r="J195" s="516"/>
      <c r="K195" s="516"/>
      <c r="L195" s="516"/>
      <c r="M195" s="516"/>
      <c r="N195" s="516"/>
    </row>
    <row r="196" spans="1:14" ht="73.5" customHeight="1">
      <c r="A196" s="661"/>
      <c r="B196" s="457" t="s">
        <v>290</v>
      </c>
      <c r="C196" s="504">
        <v>45377</v>
      </c>
      <c r="D196" s="158"/>
      <c r="E196" s="122" t="s">
        <v>544</v>
      </c>
      <c r="F196" t="e" vm="50">
        <v>#VALUE!</v>
      </c>
      <c r="G196" s="158">
        <v>593</v>
      </c>
      <c r="H196" s="158">
        <v>15</v>
      </c>
      <c r="I196" s="158">
        <v>0</v>
      </c>
      <c r="J196" s="146">
        <v>3</v>
      </c>
      <c r="L196" s="225">
        <v>19</v>
      </c>
      <c r="M196" s="225">
        <v>37</v>
      </c>
      <c r="N196" s="139">
        <v>6.2399999999999997E-2</v>
      </c>
    </row>
    <row r="197" spans="1:14" ht="13.5" customHeight="1">
      <c r="A197" s="661"/>
      <c r="B197" s="146" t="s">
        <v>293</v>
      </c>
      <c r="C197" s="504">
        <v>45378</v>
      </c>
      <c r="D197" s="516"/>
      <c r="E197" s="516"/>
      <c r="F197" s="516"/>
      <c r="G197" s="516"/>
      <c r="H197" s="516"/>
      <c r="I197" s="516"/>
      <c r="J197" s="516"/>
      <c r="K197" s="516"/>
      <c r="L197" s="516"/>
      <c r="M197" s="516"/>
      <c r="N197" s="516"/>
    </row>
    <row r="198" spans="1:14" ht="13.5" customHeight="1">
      <c r="A198" s="661"/>
      <c r="B198" s="146" t="s">
        <v>294</v>
      </c>
      <c r="C198" s="504">
        <v>45379</v>
      </c>
      <c r="D198" s="516"/>
      <c r="E198" s="516"/>
      <c r="F198" s="516"/>
      <c r="G198" s="516"/>
      <c r="H198" s="516"/>
      <c r="I198" s="516"/>
      <c r="J198" s="516"/>
      <c r="K198" s="516"/>
      <c r="L198" s="516"/>
      <c r="M198" s="516"/>
      <c r="N198" s="516"/>
    </row>
    <row r="199" spans="1:14" ht="13.5" customHeight="1">
      <c r="A199" s="661"/>
      <c r="B199" s="146" t="s">
        <v>295</v>
      </c>
      <c r="C199" s="504">
        <v>45380</v>
      </c>
      <c r="D199" s="516"/>
      <c r="E199" s="516"/>
      <c r="F199" s="516"/>
      <c r="G199" s="516"/>
      <c r="H199" s="516"/>
      <c r="I199" s="516"/>
      <c r="J199" s="516"/>
      <c r="K199" s="516"/>
      <c r="L199" s="516"/>
      <c r="M199" s="516"/>
      <c r="N199" s="516"/>
    </row>
    <row r="200" spans="1:14" ht="13.5" customHeight="1">
      <c r="A200" s="661"/>
      <c r="B200" s="146" t="s">
        <v>299</v>
      </c>
      <c r="C200" s="504">
        <v>45381</v>
      </c>
      <c r="D200" s="516"/>
      <c r="E200" s="516"/>
      <c r="F200" s="516"/>
      <c r="G200" s="516"/>
      <c r="H200" s="516"/>
      <c r="I200" s="516"/>
      <c r="J200" s="516"/>
      <c r="K200" s="516"/>
      <c r="L200" s="516"/>
      <c r="M200" s="516"/>
      <c r="N200" s="516"/>
    </row>
    <row r="201" spans="1:14" ht="13.5" customHeight="1">
      <c r="A201" s="661"/>
      <c r="B201" s="278" t="s">
        <v>288</v>
      </c>
      <c r="C201" s="504">
        <v>45382</v>
      </c>
      <c r="D201" s="516"/>
      <c r="E201" s="516"/>
      <c r="F201" s="516"/>
      <c r="G201" s="516"/>
      <c r="H201" s="516"/>
      <c r="I201" s="516"/>
      <c r="J201" s="516"/>
      <c r="K201" s="516"/>
      <c r="L201" s="516"/>
      <c r="M201" s="516"/>
      <c r="N201" s="516"/>
    </row>
    <row r="202" spans="1:14" ht="12.95">
      <c r="A202" s="694" t="s">
        <v>104</v>
      </c>
      <c r="B202" s="278" t="s">
        <v>289</v>
      </c>
      <c r="C202" s="504">
        <v>45383</v>
      </c>
      <c r="D202" s="516"/>
      <c r="E202" s="516"/>
      <c r="F202" s="516"/>
      <c r="G202" s="516"/>
      <c r="H202" s="516"/>
      <c r="I202" s="516"/>
      <c r="J202" s="516"/>
      <c r="K202" s="516"/>
      <c r="L202" s="516"/>
      <c r="M202" s="516"/>
      <c r="N202" s="516"/>
    </row>
    <row r="203" spans="1:14" ht="12.95">
      <c r="A203" s="694"/>
      <c r="B203" s="278" t="s">
        <v>290</v>
      </c>
      <c r="C203" s="504">
        <v>45384</v>
      </c>
      <c r="D203" s="516"/>
      <c r="E203" s="516"/>
      <c r="F203" s="516"/>
      <c r="G203" s="516"/>
      <c r="H203" s="516"/>
      <c r="I203" s="516"/>
      <c r="J203" s="516"/>
      <c r="K203" s="516"/>
      <c r="L203" s="516"/>
      <c r="M203" s="516"/>
      <c r="N203" s="516"/>
    </row>
    <row r="204" spans="1:14" ht="12.95">
      <c r="A204" s="694"/>
      <c r="B204" s="278" t="s">
        <v>293</v>
      </c>
      <c r="C204" s="504">
        <v>45385</v>
      </c>
      <c r="D204" s="516"/>
      <c r="E204" s="516"/>
      <c r="F204" s="516"/>
      <c r="G204" s="516"/>
      <c r="H204" s="516"/>
      <c r="I204" s="516"/>
      <c r="J204" s="516"/>
      <c r="K204" s="516"/>
      <c r="L204" s="516"/>
      <c r="M204" s="516"/>
      <c r="N204" s="516"/>
    </row>
    <row r="205" spans="1:14" ht="12.95">
      <c r="A205" s="694"/>
      <c r="B205" s="278" t="s">
        <v>294</v>
      </c>
      <c r="C205" s="504">
        <v>45386</v>
      </c>
      <c r="D205" s="516"/>
      <c r="E205" s="516"/>
      <c r="F205" s="516"/>
      <c r="G205" s="516"/>
      <c r="H205" s="516"/>
      <c r="I205" s="516"/>
      <c r="J205" s="516"/>
      <c r="K205" s="516"/>
      <c r="L205" s="516"/>
      <c r="M205" s="516"/>
      <c r="N205" s="516"/>
    </row>
    <row r="206" spans="1:14" ht="12.95">
      <c r="A206" s="694"/>
      <c r="B206" s="278" t="s">
        <v>295</v>
      </c>
      <c r="C206" s="504">
        <v>45387</v>
      </c>
      <c r="D206" s="516"/>
      <c r="E206" s="516"/>
      <c r="F206" s="516"/>
      <c r="G206" s="516"/>
      <c r="H206" s="516"/>
      <c r="I206" s="516"/>
      <c r="J206" s="516"/>
      <c r="K206" s="516"/>
      <c r="L206" s="516"/>
      <c r="M206" s="516"/>
      <c r="N206" s="516"/>
    </row>
    <row r="207" spans="1:14" ht="12.95">
      <c r="A207" s="694"/>
      <c r="B207" s="278" t="s">
        <v>299</v>
      </c>
      <c r="C207" s="504">
        <v>45388</v>
      </c>
      <c r="D207" s="516"/>
      <c r="E207" s="516"/>
      <c r="F207" s="516"/>
      <c r="G207" s="516"/>
      <c r="H207" s="516"/>
      <c r="I207" s="516"/>
      <c r="J207" s="516"/>
      <c r="K207" s="516"/>
      <c r="L207" s="516"/>
      <c r="M207" s="516"/>
      <c r="N207" s="516"/>
    </row>
    <row r="208" spans="1:14" ht="12.95">
      <c r="A208" s="694"/>
      <c r="B208" s="278" t="s">
        <v>288</v>
      </c>
      <c r="C208" s="504">
        <v>45389</v>
      </c>
      <c r="D208" s="516"/>
      <c r="E208" s="516"/>
      <c r="F208" s="516"/>
      <c r="G208" s="516"/>
      <c r="H208" s="516"/>
      <c r="I208" s="516"/>
      <c r="J208" s="516"/>
      <c r="K208" s="516"/>
      <c r="L208" s="516"/>
      <c r="M208" s="516"/>
      <c r="N208" s="516"/>
    </row>
    <row r="209" spans="1:14" ht="12.95">
      <c r="A209" s="694"/>
      <c r="B209" s="278" t="s">
        <v>289</v>
      </c>
      <c r="C209" s="504">
        <v>45390</v>
      </c>
      <c r="D209" s="516"/>
      <c r="E209" s="516"/>
      <c r="F209" s="516"/>
      <c r="G209" s="516"/>
      <c r="H209" s="516"/>
      <c r="I209" s="516"/>
      <c r="J209" s="516"/>
      <c r="K209" s="516"/>
      <c r="L209" s="516"/>
      <c r="M209" s="516"/>
      <c r="N209" s="516"/>
    </row>
    <row r="210" spans="1:14" ht="12.95">
      <c r="A210" s="694"/>
      <c r="B210" s="278" t="s">
        <v>290</v>
      </c>
      <c r="C210" s="504">
        <v>45391</v>
      </c>
      <c r="D210" s="516"/>
      <c r="E210" s="516"/>
      <c r="F210" s="516"/>
      <c r="G210" s="516"/>
      <c r="H210" s="516"/>
      <c r="I210" s="516"/>
      <c r="J210" s="516"/>
      <c r="K210" s="516"/>
      <c r="L210" s="516"/>
      <c r="M210" s="516"/>
      <c r="N210" s="516"/>
    </row>
    <row r="211" spans="1:14" ht="12.95">
      <c r="A211" s="694"/>
      <c r="B211" s="278" t="s">
        <v>293</v>
      </c>
      <c r="C211" s="504">
        <v>45392</v>
      </c>
      <c r="D211" s="516"/>
      <c r="E211" s="516"/>
      <c r="F211" s="516"/>
      <c r="G211" s="516"/>
      <c r="H211" s="516"/>
      <c r="I211" s="516"/>
      <c r="J211" s="516"/>
      <c r="K211" s="516"/>
      <c r="L211" s="516"/>
      <c r="M211" s="516"/>
      <c r="N211" s="516"/>
    </row>
    <row r="212" spans="1:14" ht="12.95">
      <c r="A212" s="694"/>
      <c r="B212" s="278" t="s">
        <v>294</v>
      </c>
      <c r="C212" s="504">
        <v>45393</v>
      </c>
      <c r="D212" s="516"/>
      <c r="E212" s="516"/>
      <c r="F212" s="516"/>
      <c r="G212" s="516"/>
      <c r="H212" s="516"/>
      <c r="I212" s="516"/>
      <c r="J212" s="516"/>
      <c r="K212" s="516"/>
      <c r="L212" s="516"/>
      <c r="M212" s="516"/>
      <c r="N212" s="516"/>
    </row>
    <row r="213" spans="1:14" ht="12.95">
      <c r="A213" s="694"/>
      <c r="B213" s="278" t="s">
        <v>295</v>
      </c>
      <c r="C213" s="504">
        <v>45394</v>
      </c>
      <c r="D213" s="516"/>
      <c r="E213" s="516"/>
      <c r="F213" s="516"/>
      <c r="G213" s="516"/>
      <c r="H213" s="516"/>
      <c r="I213" s="516"/>
      <c r="J213" s="516"/>
      <c r="K213" s="516"/>
      <c r="L213" s="516"/>
      <c r="M213" s="516"/>
      <c r="N213" s="516"/>
    </row>
    <row r="214" spans="1:14" ht="12.95">
      <c r="A214" s="694"/>
      <c r="B214" s="278" t="s">
        <v>299</v>
      </c>
      <c r="C214" s="504">
        <v>45395</v>
      </c>
      <c r="D214" s="516"/>
      <c r="E214" s="516"/>
      <c r="F214" s="516"/>
      <c r="G214" s="516"/>
      <c r="H214" s="516"/>
      <c r="I214" s="516"/>
      <c r="J214" s="516"/>
      <c r="K214" s="516"/>
      <c r="L214" s="516"/>
      <c r="M214" s="516"/>
      <c r="N214" s="516"/>
    </row>
    <row r="215" spans="1:14" ht="12.95">
      <c r="A215" s="694"/>
      <c r="B215" s="278" t="s">
        <v>288</v>
      </c>
      <c r="C215" s="504">
        <v>45396</v>
      </c>
      <c r="D215" s="516"/>
      <c r="E215" s="516"/>
      <c r="F215" s="516"/>
      <c r="G215" s="516"/>
      <c r="H215" s="516"/>
      <c r="I215" s="516"/>
      <c r="J215" s="516"/>
      <c r="K215" s="516"/>
      <c r="L215" s="516"/>
      <c r="M215" s="516"/>
      <c r="N215" s="516"/>
    </row>
    <row r="216" spans="1:14" ht="12.95">
      <c r="A216" s="694"/>
      <c r="B216" s="278" t="s">
        <v>289</v>
      </c>
      <c r="C216" s="504">
        <v>45397</v>
      </c>
      <c r="D216" s="516"/>
      <c r="E216" s="516"/>
      <c r="F216" s="516"/>
      <c r="G216" s="516"/>
      <c r="H216" s="516"/>
      <c r="I216" s="516"/>
      <c r="J216" s="516"/>
      <c r="K216" s="516"/>
      <c r="L216" s="516"/>
      <c r="M216" s="516"/>
      <c r="N216" s="516"/>
    </row>
    <row r="217" spans="1:14" ht="12.95">
      <c r="A217" s="694"/>
      <c r="B217" s="278" t="s">
        <v>290</v>
      </c>
      <c r="C217" s="504">
        <v>45398</v>
      </c>
      <c r="D217" s="516"/>
      <c r="E217" s="516"/>
      <c r="F217" s="516"/>
      <c r="G217" s="516"/>
      <c r="H217" s="516"/>
      <c r="I217" s="516"/>
      <c r="J217" s="516"/>
      <c r="K217" s="516"/>
      <c r="L217" s="516"/>
      <c r="M217" s="516"/>
      <c r="N217" s="516"/>
    </row>
    <row r="218" spans="1:14" ht="12.95">
      <c r="A218" s="694"/>
      <c r="B218" s="278" t="s">
        <v>293</v>
      </c>
      <c r="C218" s="504">
        <v>45399</v>
      </c>
      <c r="D218" s="516"/>
      <c r="E218" s="516"/>
      <c r="F218" s="516"/>
      <c r="G218" s="516"/>
      <c r="H218" s="516"/>
      <c r="I218" s="516"/>
      <c r="J218" s="516"/>
      <c r="K218" s="516"/>
      <c r="L218" s="516"/>
      <c r="M218" s="516"/>
      <c r="N218" s="516"/>
    </row>
    <row r="219" spans="1:14" ht="12.95">
      <c r="A219" s="694"/>
      <c r="B219" s="278" t="s">
        <v>294</v>
      </c>
      <c r="C219" s="504">
        <v>45400</v>
      </c>
      <c r="D219" s="516"/>
      <c r="E219" s="516"/>
      <c r="F219" s="516"/>
      <c r="G219" s="516"/>
      <c r="H219" s="516"/>
      <c r="I219" s="516"/>
      <c r="J219" s="516"/>
      <c r="K219" s="516"/>
      <c r="L219" s="516"/>
      <c r="M219" s="516"/>
      <c r="N219" s="516"/>
    </row>
    <row r="220" spans="1:14" ht="12.95">
      <c r="A220" s="694"/>
      <c r="B220" s="278" t="s">
        <v>295</v>
      </c>
      <c r="C220" s="504">
        <v>45401</v>
      </c>
      <c r="D220" s="516"/>
      <c r="E220" s="516"/>
      <c r="F220" s="516"/>
      <c r="G220" s="516"/>
      <c r="H220" s="516"/>
      <c r="I220" s="516"/>
      <c r="J220" s="516"/>
      <c r="K220" s="516"/>
      <c r="L220" s="516"/>
      <c r="M220" s="516"/>
      <c r="N220" s="516"/>
    </row>
    <row r="221" spans="1:14" ht="12.95">
      <c r="A221" s="694"/>
      <c r="B221" s="278" t="s">
        <v>299</v>
      </c>
      <c r="C221" s="504">
        <v>45402</v>
      </c>
      <c r="D221" s="516"/>
      <c r="E221" s="516"/>
      <c r="F221" s="516"/>
      <c r="G221" s="516"/>
      <c r="H221" s="516"/>
      <c r="I221" s="516"/>
      <c r="J221" s="516"/>
      <c r="K221" s="516"/>
      <c r="L221" s="516"/>
      <c r="M221" s="516"/>
      <c r="N221" s="516"/>
    </row>
    <row r="222" spans="1:14" ht="12.95">
      <c r="A222" s="694"/>
      <c r="B222" s="278" t="s">
        <v>288</v>
      </c>
      <c r="C222" s="504">
        <v>45403</v>
      </c>
      <c r="D222" s="516"/>
      <c r="E222" s="516"/>
      <c r="F222" s="516"/>
      <c r="G222" s="516"/>
      <c r="H222" s="516"/>
      <c r="I222" s="516"/>
      <c r="J222" s="516"/>
      <c r="K222" s="516"/>
      <c r="L222" s="516"/>
      <c r="M222" s="516"/>
      <c r="N222" s="516"/>
    </row>
    <row r="223" spans="1:14" ht="12.95">
      <c r="A223" s="694"/>
      <c r="B223" s="278" t="s">
        <v>289</v>
      </c>
      <c r="C223" s="504">
        <v>45404</v>
      </c>
      <c r="D223" s="516"/>
      <c r="E223" s="516"/>
      <c r="F223" s="516"/>
      <c r="G223" s="516"/>
      <c r="H223" s="516"/>
      <c r="I223" s="516"/>
      <c r="J223" s="516"/>
      <c r="K223" s="516"/>
      <c r="L223" s="516"/>
      <c r="M223" s="516"/>
      <c r="N223" s="516"/>
    </row>
    <row r="224" spans="1:14" ht="12.95">
      <c r="A224" s="694"/>
      <c r="B224" s="278" t="s">
        <v>290</v>
      </c>
      <c r="C224" s="504">
        <v>45405</v>
      </c>
      <c r="D224" s="516"/>
      <c r="E224" s="516"/>
      <c r="F224" s="516"/>
      <c r="G224" s="516"/>
      <c r="H224" s="516"/>
      <c r="I224" s="516"/>
      <c r="J224" s="516"/>
      <c r="K224" s="516"/>
      <c r="L224" s="516"/>
      <c r="M224" s="516"/>
      <c r="N224" s="516"/>
    </row>
    <row r="225" spans="1:14" ht="12.95">
      <c r="A225" s="694"/>
      <c r="B225" s="278" t="s">
        <v>293</v>
      </c>
      <c r="C225" s="504">
        <v>45406</v>
      </c>
      <c r="D225" s="516"/>
      <c r="E225" s="516"/>
      <c r="F225" s="516"/>
      <c r="G225" s="516"/>
      <c r="H225" s="516"/>
      <c r="I225" s="516"/>
      <c r="J225" s="516"/>
      <c r="K225" s="516"/>
      <c r="L225" s="516"/>
      <c r="M225" s="516"/>
      <c r="N225" s="516"/>
    </row>
    <row r="226" spans="1:14" ht="12.95">
      <c r="A226" s="694"/>
      <c r="B226" s="278" t="s">
        <v>294</v>
      </c>
      <c r="C226" s="504">
        <v>45407</v>
      </c>
      <c r="D226" s="516"/>
      <c r="E226" s="516"/>
      <c r="F226" s="516"/>
      <c r="G226" s="516"/>
      <c r="H226" s="516"/>
      <c r="I226" s="516"/>
      <c r="J226" s="516"/>
      <c r="K226" s="516"/>
      <c r="L226" s="516"/>
      <c r="M226" s="516"/>
      <c r="N226" s="516"/>
    </row>
    <row r="227" spans="1:14" ht="12.95">
      <c r="A227" s="694"/>
      <c r="B227" s="278" t="s">
        <v>295</v>
      </c>
      <c r="C227" s="504">
        <v>45408</v>
      </c>
      <c r="D227" s="516"/>
      <c r="E227" s="516"/>
      <c r="F227" s="516"/>
      <c r="G227" s="516"/>
      <c r="H227" s="516"/>
      <c r="I227" s="516"/>
      <c r="J227" s="516"/>
      <c r="K227" s="516"/>
      <c r="L227" s="516"/>
      <c r="M227" s="516"/>
      <c r="N227" s="516"/>
    </row>
    <row r="228" spans="1:14" ht="12.95">
      <c r="A228" s="694"/>
      <c r="B228" s="278" t="s">
        <v>299</v>
      </c>
      <c r="C228" s="504">
        <v>45409</v>
      </c>
      <c r="D228" s="516"/>
      <c r="E228" s="516"/>
      <c r="F228" s="516"/>
      <c r="G228" s="516"/>
      <c r="H228" s="516"/>
      <c r="I228" s="516"/>
      <c r="J228" s="516"/>
      <c r="K228" s="516"/>
      <c r="L228" s="516"/>
      <c r="M228" s="516"/>
      <c r="N228" s="516"/>
    </row>
    <row r="229" spans="1:14" ht="12.95">
      <c r="A229" s="694"/>
      <c r="B229" s="278" t="s">
        <v>288</v>
      </c>
      <c r="C229" s="504">
        <v>45410</v>
      </c>
      <c r="D229" s="516"/>
      <c r="E229" s="516"/>
      <c r="F229" s="516"/>
      <c r="G229" s="516"/>
      <c r="H229" s="516"/>
      <c r="I229" s="516"/>
      <c r="J229" s="516"/>
      <c r="K229" s="516"/>
      <c r="L229" s="516"/>
      <c r="M229" s="516"/>
      <c r="N229" s="516"/>
    </row>
    <row r="230" spans="1:14" ht="12.95">
      <c r="A230" s="694"/>
      <c r="B230" s="278" t="s">
        <v>289</v>
      </c>
      <c r="C230" s="504">
        <v>45411</v>
      </c>
      <c r="D230" s="516"/>
      <c r="E230" s="516"/>
      <c r="F230" s="516"/>
      <c r="G230" s="516"/>
      <c r="H230" s="516"/>
      <c r="I230" s="516"/>
      <c r="J230" s="516"/>
      <c r="K230" s="516"/>
      <c r="L230" s="516"/>
      <c r="M230" s="516"/>
      <c r="N230" s="516"/>
    </row>
    <row r="231" spans="1:14" ht="12.95">
      <c r="A231" s="694"/>
      <c r="B231" s="278" t="s">
        <v>290</v>
      </c>
      <c r="C231" s="504">
        <v>45412</v>
      </c>
      <c r="D231" s="516"/>
      <c r="E231" s="516"/>
      <c r="F231" s="516"/>
      <c r="G231" s="516"/>
      <c r="H231" s="516"/>
      <c r="I231" s="516"/>
      <c r="J231" s="516"/>
      <c r="K231" s="516"/>
      <c r="L231" s="516"/>
      <c r="M231" s="516"/>
      <c r="N231" s="516"/>
    </row>
    <row r="232" spans="1:14" ht="13.5" customHeight="1">
      <c r="A232" s="695" t="s">
        <v>112</v>
      </c>
      <c r="B232" s="278" t="s">
        <v>293</v>
      </c>
      <c r="C232" s="504">
        <v>45413</v>
      </c>
      <c r="D232" s="516"/>
      <c r="E232" s="516"/>
      <c r="F232" s="516"/>
      <c r="G232" s="516"/>
      <c r="H232" s="516"/>
      <c r="I232" s="516"/>
      <c r="J232" s="516"/>
      <c r="K232" s="516"/>
      <c r="L232" s="516"/>
      <c r="M232" s="516"/>
      <c r="N232" s="516"/>
    </row>
    <row r="233" spans="1:14" ht="13.5" customHeight="1">
      <c r="A233" s="695"/>
      <c r="B233" s="278" t="s">
        <v>294</v>
      </c>
      <c r="C233" s="504">
        <v>45414</v>
      </c>
      <c r="D233" s="516"/>
      <c r="E233" s="516"/>
      <c r="F233" s="516"/>
      <c r="G233" s="516"/>
      <c r="H233" s="516"/>
      <c r="I233" s="516"/>
      <c r="J233" s="516"/>
      <c r="K233" s="516"/>
      <c r="L233" s="516"/>
      <c r="M233" s="516"/>
      <c r="N233" s="516"/>
    </row>
    <row r="234" spans="1:14" ht="13.5" customHeight="1">
      <c r="A234" s="695"/>
      <c r="B234" s="278" t="s">
        <v>295</v>
      </c>
      <c r="C234" s="504">
        <v>45415</v>
      </c>
      <c r="D234" s="516"/>
      <c r="E234" s="516"/>
      <c r="F234" s="516"/>
      <c r="G234" s="516"/>
      <c r="H234" s="516"/>
      <c r="I234" s="516"/>
      <c r="J234" s="516"/>
      <c r="K234" s="516"/>
      <c r="L234" s="516"/>
      <c r="M234" s="516"/>
      <c r="N234" s="516"/>
    </row>
    <row r="235" spans="1:14" ht="13.5" customHeight="1">
      <c r="A235" s="695"/>
      <c r="B235" s="278" t="s">
        <v>299</v>
      </c>
      <c r="C235" s="504">
        <v>45416</v>
      </c>
      <c r="D235" s="516"/>
      <c r="E235" s="516"/>
      <c r="F235" s="516"/>
      <c r="G235" s="516"/>
      <c r="H235" s="516"/>
      <c r="I235" s="516"/>
      <c r="J235" s="516"/>
      <c r="K235" s="516"/>
      <c r="L235" s="516"/>
      <c r="M235" s="516"/>
      <c r="N235" s="516"/>
    </row>
    <row r="236" spans="1:14" ht="13.5" customHeight="1">
      <c r="A236" s="695"/>
      <c r="B236" s="278" t="s">
        <v>288</v>
      </c>
      <c r="C236" s="504">
        <v>45417</v>
      </c>
      <c r="D236" s="516"/>
      <c r="E236" s="516"/>
      <c r="F236" s="516"/>
      <c r="G236" s="516"/>
      <c r="H236" s="516"/>
      <c r="I236" s="516"/>
      <c r="J236" s="516"/>
      <c r="K236" s="516"/>
      <c r="L236" s="516"/>
      <c r="M236" s="516"/>
      <c r="N236" s="516"/>
    </row>
    <row r="237" spans="1:14" ht="13.5" customHeight="1">
      <c r="A237" s="695"/>
      <c r="B237" s="278" t="s">
        <v>289</v>
      </c>
      <c r="C237" s="504">
        <v>45418</v>
      </c>
      <c r="D237" s="516"/>
      <c r="E237" s="516"/>
      <c r="F237" s="516"/>
      <c r="G237" s="516"/>
      <c r="H237" s="516"/>
      <c r="I237" s="516"/>
      <c r="J237" s="516"/>
      <c r="K237" s="516"/>
      <c r="L237" s="516"/>
      <c r="M237" s="516"/>
      <c r="N237" s="516"/>
    </row>
    <row r="238" spans="1:14" ht="13.5" customHeight="1">
      <c r="A238" s="695"/>
      <c r="B238" s="278" t="s">
        <v>290</v>
      </c>
      <c r="C238" s="504">
        <v>45419</v>
      </c>
      <c r="D238" s="516"/>
      <c r="E238" s="516"/>
      <c r="F238" s="516"/>
      <c r="G238" s="516"/>
      <c r="H238" s="516"/>
      <c r="I238" s="516"/>
      <c r="J238" s="516"/>
      <c r="K238" s="516"/>
      <c r="L238" s="516"/>
      <c r="M238" s="516"/>
      <c r="N238" s="516"/>
    </row>
    <row r="239" spans="1:14" ht="13.5" customHeight="1">
      <c r="A239" s="695"/>
      <c r="B239" s="278" t="s">
        <v>293</v>
      </c>
      <c r="C239" s="504">
        <v>45420</v>
      </c>
      <c r="D239" s="516"/>
      <c r="E239" s="516"/>
      <c r="F239" s="516"/>
      <c r="G239" s="516"/>
      <c r="H239" s="516"/>
      <c r="I239" s="516"/>
      <c r="J239" s="516"/>
      <c r="K239" s="516"/>
      <c r="L239" s="516"/>
      <c r="M239" s="516"/>
      <c r="N239" s="516"/>
    </row>
    <row r="240" spans="1:14" ht="13.5" customHeight="1">
      <c r="A240" s="695"/>
      <c r="B240" s="278" t="s">
        <v>294</v>
      </c>
      <c r="C240" s="504">
        <v>45421</v>
      </c>
      <c r="D240" s="516"/>
      <c r="E240" s="516"/>
      <c r="F240" s="516"/>
      <c r="G240" s="516"/>
      <c r="H240" s="516"/>
      <c r="I240" s="516"/>
      <c r="J240" s="516"/>
      <c r="K240" s="516"/>
      <c r="L240" s="516"/>
      <c r="M240" s="516"/>
      <c r="N240" s="516"/>
    </row>
    <row r="241" spans="1:14" ht="13.5" customHeight="1">
      <c r="A241" s="695"/>
      <c r="B241" s="278" t="s">
        <v>295</v>
      </c>
      <c r="C241" s="504">
        <v>45422</v>
      </c>
      <c r="D241" s="516"/>
      <c r="E241" s="516"/>
      <c r="F241" s="516"/>
      <c r="G241" s="516"/>
      <c r="H241" s="516"/>
      <c r="I241" s="516"/>
      <c r="J241" s="516"/>
      <c r="K241" s="516"/>
      <c r="L241" s="516"/>
      <c r="M241" s="516"/>
      <c r="N241" s="516"/>
    </row>
    <row r="242" spans="1:14" ht="13.5" customHeight="1">
      <c r="A242" s="695"/>
      <c r="B242" s="278" t="s">
        <v>299</v>
      </c>
      <c r="C242" s="504">
        <v>45423</v>
      </c>
      <c r="D242" s="516"/>
      <c r="E242" s="516"/>
      <c r="F242" s="516"/>
      <c r="G242" s="516"/>
      <c r="H242" s="516"/>
      <c r="I242" s="516"/>
      <c r="J242" s="516"/>
      <c r="K242" s="516"/>
      <c r="L242" s="516"/>
      <c r="M242" s="516"/>
      <c r="N242" s="516"/>
    </row>
    <row r="243" spans="1:14" ht="13.5" customHeight="1">
      <c r="A243" s="695"/>
      <c r="B243" s="278" t="s">
        <v>288</v>
      </c>
      <c r="C243" s="504">
        <v>45424</v>
      </c>
      <c r="D243" s="516"/>
      <c r="E243" s="516"/>
      <c r="F243" s="516"/>
      <c r="G243" s="516"/>
      <c r="H243" s="516"/>
      <c r="I243" s="516"/>
      <c r="J243" s="516"/>
      <c r="K243" s="516"/>
      <c r="L243" s="516"/>
      <c r="M243" s="516"/>
      <c r="N243" s="516"/>
    </row>
    <row r="244" spans="1:14" ht="13.5" customHeight="1">
      <c r="A244" s="695"/>
      <c r="B244" s="278" t="s">
        <v>289</v>
      </c>
      <c r="C244" s="504">
        <v>45425</v>
      </c>
      <c r="D244" s="516"/>
      <c r="E244" s="516"/>
      <c r="F244" s="516"/>
      <c r="G244" s="516"/>
      <c r="H244" s="516"/>
      <c r="I244" s="516"/>
      <c r="J244" s="516"/>
      <c r="K244" s="516"/>
      <c r="L244" s="516"/>
      <c r="M244" s="516"/>
      <c r="N244" s="516"/>
    </row>
    <row r="245" spans="1:14" ht="13.5" customHeight="1">
      <c r="A245" s="695"/>
      <c r="B245" s="278" t="s">
        <v>290</v>
      </c>
      <c r="C245" s="504">
        <v>45426</v>
      </c>
      <c r="D245" s="516"/>
      <c r="E245" s="516"/>
      <c r="F245" s="516"/>
      <c r="G245" s="516"/>
      <c r="H245" s="516"/>
      <c r="I245" s="516"/>
      <c r="J245" s="516"/>
      <c r="K245" s="516"/>
      <c r="L245" s="516"/>
      <c r="M245" s="516"/>
      <c r="N245" s="516"/>
    </row>
    <row r="246" spans="1:14" ht="13.5" customHeight="1">
      <c r="A246" s="695"/>
      <c r="B246" s="278" t="s">
        <v>293</v>
      </c>
      <c r="C246" s="504">
        <v>45427</v>
      </c>
      <c r="D246" s="516"/>
      <c r="E246" s="516"/>
      <c r="F246" s="516"/>
      <c r="G246" s="516"/>
      <c r="H246" s="516"/>
      <c r="I246" s="516"/>
      <c r="J246" s="516"/>
      <c r="K246" s="516"/>
      <c r="L246" s="516"/>
      <c r="M246" s="516"/>
      <c r="N246" s="516"/>
    </row>
    <row r="247" spans="1:14" ht="102" customHeight="1">
      <c r="A247" s="695"/>
      <c r="B247" s="457" t="s">
        <v>294</v>
      </c>
      <c r="C247" s="504">
        <v>45428</v>
      </c>
      <c r="D247" s="158" t="s">
        <v>385</v>
      </c>
      <c r="E247" s="341" t="s">
        <v>411</v>
      </c>
      <c r="F247" s="158" t="e" vm="23">
        <v>#VALUE!</v>
      </c>
      <c r="G247" s="158">
        <v>832</v>
      </c>
      <c r="H247" s="158">
        <v>20</v>
      </c>
      <c r="I247" s="158">
        <v>0</v>
      </c>
      <c r="J247" s="146">
        <v>3</v>
      </c>
      <c r="L247" s="225">
        <v>460</v>
      </c>
      <c r="M247" s="154">
        <v>483</v>
      </c>
      <c r="N247" s="140">
        <v>0.58050000000000002</v>
      </c>
    </row>
    <row r="248" spans="1:14" ht="13.5" customHeight="1">
      <c r="A248" s="695"/>
      <c r="B248" s="278" t="s">
        <v>295</v>
      </c>
      <c r="C248" s="504">
        <v>45429</v>
      </c>
      <c r="D248" s="158"/>
      <c r="E248" s="122"/>
      <c r="F248" s="122"/>
      <c r="G248" s="158"/>
      <c r="H248" s="158"/>
      <c r="I248" s="158"/>
      <c r="L248" s="225"/>
      <c r="M248" s="154"/>
      <c r="N248" s="154"/>
    </row>
    <row r="249" spans="1:14" ht="13.5" customHeight="1">
      <c r="A249" s="695"/>
      <c r="B249" s="278" t="s">
        <v>299</v>
      </c>
      <c r="C249" s="504">
        <v>45430</v>
      </c>
      <c r="D249" s="158"/>
      <c r="E249" s="122"/>
      <c r="F249" s="122"/>
      <c r="G249" s="158"/>
      <c r="H249" s="158"/>
      <c r="I249" s="158"/>
      <c r="L249" s="225"/>
      <c r="M249" s="154"/>
      <c r="N249" s="154"/>
    </row>
    <row r="250" spans="1:14" ht="13.5" customHeight="1">
      <c r="A250" s="695"/>
      <c r="B250" s="278" t="s">
        <v>288</v>
      </c>
      <c r="C250" s="504">
        <v>45431</v>
      </c>
      <c r="D250" s="158"/>
      <c r="E250" s="122"/>
      <c r="F250" s="122"/>
      <c r="G250" s="158"/>
      <c r="H250" s="158"/>
      <c r="I250" s="158"/>
      <c r="L250" s="225"/>
      <c r="M250" s="154"/>
      <c r="N250" s="154"/>
    </row>
    <row r="251" spans="1:14" ht="13.5" customHeight="1">
      <c r="A251" s="695"/>
      <c r="B251" s="278" t="s">
        <v>289</v>
      </c>
      <c r="C251" s="504">
        <v>45432</v>
      </c>
      <c r="D251" s="158"/>
      <c r="E251" s="122"/>
      <c r="F251" s="122"/>
      <c r="G251" s="158"/>
      <c r="H251" s="158"/>
      <c r="I251" s="158"/>
      <c r="L251" s="225"/>
      <c r="M251" s="154"/>
      <c r="N251" s="154"/>
    </row>
    <row r="252" spans="1:14" ht="13.5" customHeight="1">
      <c r="A252" s="695"/>
      <c r="B252" s="278" t="s">
        <v>290</v>
      </c>
      <c r="C252" s="504">
        <v>45433</v>
      </c>
      <c r="D252" s="158"/>
      <c r="E252" s="122"/>
      <c r="F252" s="122"/>
      <c r="G252" s="158"/>
      <c r="H252" s="158"/>
      <c r="I252" s="158"/>
      <c r="L252" s="225"/>
      <c r="M252" s="154"/>
      <c r="N252" s="154"/>
    </row>
    <row r="253" spans="1:14" ht="13.5" customHeight="1">
      <c r="A253" s="695"/>
      <c r="B253" s="278" t="s">
        <v>293</v>
      </c>
      <c r="C253" s="504">
        <v>45434</v>
      </c>
      <c r="D253" s="158"/>
      <c r="E253" s="122"/>
      <c r="F253" s="122"/>
      <c r="G253" s="158"/>
      <c r="H253" s="158"/>
      <c r="I253" s="158"/>
      <c r="L253" s="225"/>
      <c r="M253" s="154"/>
      <c r="N253" s="154"/>
    </row>
    <row r="254" spans="1:14" ht="13.5" customHeight="1">
      <c r="A254" s="695"/>
      <c r="B254" s="278" t="s">
        <v>294</v>
      </c>
      <c r="C254" s="504">
        <v>45435</v>
      </c>
      <c r="D254" s="158"/>
      <c r="E254" s="122"/>
      <c r="F254" s="122"/>
      <c r="G254" s="158"/>
      <c r="H254" s="158"/>
      <c r="I254" s="158"/>
      <c r="L254" s="225"/>
    </row>
    <row r="255" spans="1:14" ht="13.5" customHeight="1">
      <c r="A255" s="695"/>
      <c r="B255" s="278" t="s">
        <v>295</v>
      </c>
      <c r="C255" s="504">
        <v>45436</v>
      </c>
      <c r="D255" s="158"/>
      <c r="E255" s="122"/>
      <c r="F255" s="122"/>
      <c r="G255" s="158"/>
      <c r="H255" s="158"/>
      <c r="I255" s="158"/>
      <c r="L255" s="225"/>
    </row>
    <row r="256" spans="1:14" ht="13.5" customHeight="1">
      <c r="A256" s="695"/>
      <c r="B256" s="278" t="s">
        <v>299</v>
      </c>
      <c r="C256" s="504">
        <v>45437</v>
      </c>
      <c r="D256" s="158"/>
      <c r="E256" s="122"/>
      <c r="F256" s="122"/>
      <c r="G256" s="158"/>
      <c r="H256" s="158"/>
      <c r="I256" s="158"/>
      <c r="L256" s="225"/>
    </row>
    <row r="257" spans="1:12" ht="13.5" customHeight="1">
      <c r="A257" s="695"/>
      <c r="B257" s="278" t="s">
        <v>288</v>
      </c>
      <c r="C257" s="504">
        <v>45438</v>
      </c>
      <c r="D257" s="158"/>
      <c r="E257" s="122"/>
      <c r="F257" s="122"/>
      <c r="G257" s="158"/>
      <c r="H257" s="158"/>
      <c r="I257" s="158"/>
      <c r="L257" s="225"/>
    </row>
    <row r="258" spans="1:12" ht="13.5" customHeight="1">
      <c r="A258" s="695"/>
      <c r="B258" s="278" t="s">
        <v>289</v>
      </c>
      <c r="C258" s="504">
        <v>45439</v>
      </c>
      <c r="D258" s="158"/>
      <c r="E258" s="122"/>
      <c r="F258" s="122"/>
      <c r="G258" s="158"/>
      <c r="H258" s="158"/>
      <c r="I258" s="158"/>
      <c r="L258" s="225"/>
    </row>
    <row r="259" spans="1:12" ht="13.5" customHeight="1">
      <c r="A259" s="695"/>
      <c r="B259" s="278" t="s">
        <v>290</v>
      </c>
      <c r="C259" s="504">
        <v>45440</v>
      </c>
      <c r="D259" s="158"/>
      <c r="E259" s="122"/>
      <c r="F259" s="122"/>
      <c r="G259" s="158"/>
      <c r="H259" s="158"/>
      <c r="I259" s="158"/>
      <c r="L259" s="225"/>
    </row>
    <row r="260" spans="1:12" ht="13.5" customHeight="1">
      <c r="A260" s="695"/>
      <c r="B260" s="278" t="s">
        <v>293</v>
      </c>
      <c r="C260" s="504">
        <v>45441</v>
      </c>
      <c r="D260" s="158"/>
      <c r="E260" s="122"/>
      <c r="F260" s="122"/>
      <c r="G260" s="158"/>
      <c r="H260" s="158"/>
      <c r="I260" s="158"/>
      <c r="L260" s="225"/>
    </row>
    <row r="261" spans="1:12" ht="13.5" customHeight="1">
      <c r="A261" s="695"/>
      <c r="B261" s="278" t="s">
        <v>294</v>
      </c>
      <c r="C261" s="504">
        <v>45442</v>
      </c>
      <c r="D261" s="158"/>
      <c r="E261" s="122"/>
      <c r="F261" s="122"/>
      <c r="G261" s="158"/>
      <c r="H261" s="158"/>
      <c r="I261" s="158"/>
      <c r="L261" s="225"/>
    </row>
    <row r="262" spans="1:12" ht="14.1">
      <c r="A262" s="695"/>
      <c r="B262" s="278" t="s">
        <v>295</v>
      </c>
      <c r="C262" s="504">
        <v>45443</v>
      </c>
      <c r="D262" s="158"/>
      <c r="E262" s="122"/>
      <c r="F262" s="122"/>
      <c r="G262" s="158"/>
      <c r="H262" s="158"/>
      <c r="I262" s="158"/>
      <c r="L262" s="225"/>
    </row>
    <row r="263" spans="1:12" ht="14.1">
      <c r="A263" s="696" t="s">
        <v>113</v>
      </c>
      <c r="B263" s="278" t="s">
        <v>299</v>
      </c>
      <c r="C263" s="504">
        <v>45444</v>
      </c>
      <c r="D263" s="158"/>
      <c r="E263" s="122"/>
      <c r="F263" s="122"/>
      <c r="G263" s="158"/>
      <c r="H263" s="158"/>
      <c r="I263" s="158"/>
      <c r="L263" s="225"/>
    </row>
    <row r="264" spans="1:12" ht="14.1">
      <c r="A264" s="696"/>
      <c r="B264" s="278" t="s">
        <v>288</v>
      </c>
      <c r="C264" s="504">
        <v>45445</v>
      </c>
      <c r="D264" s="158"/>
      <c r="E264" s="122"/>
      <c r="F264" s="122"/>
      <c r="G264" s="158"/>
      <c r="H264" s="158"/>
      <c r="I264" s="158"/>
      <c r="L264" s="225"/>
    </row>
    <row r="265" spans="1:12" ht="56.1">
      <c r="A265" s="696"/>
      <c r="B265" s="459" t="s">
        <v>289</v>
      </c>
      <c r="C265" s="504">
        <v>45446</v>
      </c>
      <c r="D265" s="158"/>
      <c r="E265" s="341" t="s">
        <v>545</v>
      </c>
      <c r="F265" s="122"/>
      <c r="G265" s="158"/>
      <c r="H265" s="158"/>
      <c r="I265" s="158"/>
      <c r="L265" s="225"/>
    </row>
    <row r="266" spans="1:12" ht="14.1">
      <c r="A266" s="696"/>
      <c r="B266" s="278" t="s">
        <v>290</v>
      </c>
      <c r="C266" s="504">
        <v>45447</v>
      </c>
      <c r="D266" s="158"/>
      <c r="E266" s="122"/>
      <c r="F266" s="122"/>
      <c r="G266" s="158"/>
      <c r="H266" s="158"/>
      <c r="I266" s="158"/>
      <c r="L266" s="225"/>
    </row>
    <row r="267" spans="1:12" ht="14.1">
      <c r="A267" s="696"/>
      <c r="B267" s="278" t="s">
        <v>293</v>
      </c>
      <c r="C267" s="504">
        <v>45448</v>
      </c>
      <c r="D267" s="158"/>
      <c r="E267" s="122"/>
      <c r="F267" s="122"/>
      <c r="G267" s="158"/>
      <c r="H267" s="158"/>
      <c r="I267" s="158"/>
      <c r="L267" s="225"/>
    </row>
    <row r="268" spans="1:12" ht="14.1">
      <c r="A268" s="696"/>
      <c r="B268" s="278" t="s">
        <v>294</v>
      </c>
      <c r="C268" s="504">
        <v>45449</v>
      </c>
      <c r="D268" s="158"/>
      <c r="E268" s="122"/>
      <c r="F268" s="122"/>
      <c r="G268" s="158"/>
      <c r="H268" s="158"/>
      <c r="I268" s="158"/>
      <c r="L268" s="225"/>
    </row>
    <row r="269" spans="1:12" ht="14.1">
      <c r="A269" s="696"/>
      <c r="B269" s="278" t="s">
        <v>295</v>
      </c>
      <c r="C269" s="504">
        <v>45450</v>
      </c>
      <c r="D269" s="158"/>
      <c r="E269" s="122"/>
      <c r="F269" s="122"/>
      <c r="G269" s="158"/>
      <c r="H269" s="158"/>
      <c r="I269" s="158"/>
      <c r="L269" s="225"/>
    </row>
    <row r="270" spans="1:12" ht="14.1">
      <c r="A270" s="696"/>
      <c r="B270" s="278" t="s">
        <v>299</v>
      </c>
      <c r="C270" s="504">
        <v>45451</v>
      </c>
      <c r="D270" s="158"/>
      <c r="E270" s="122"/>
      <c r="F270" s="122"/>
      <c r="G270" s="158"/>
      <c r="H270" s="158"/>
      <c r="I270" s="158"/>
      <c r="L270" s="225"/>
    </row>
    <row r="271" spans="1:12" ht="14.1">
      <c r="A271" s="696"/>
      <c r="B271" s="278" t="s">
        <v>288</v>
      </c>
      <c r="C271" s="504">
        <v>45452</v>
      </c>
      <c r="D271" s="158"/>
      <c r="E271" s="122"/>
      <c r="F271" s="122"/>
      <c r="G271" s="158"/>
      <c r="H271" s="158"/>
      <c r="I271" s="158"/>
      <c r="L271" s="225"/>
    </row>
    <row r="272" spans="1:12" ht="14.1">
      <c r="A272" s="696"/>
      <c r="B272" s="278" t="s">
        <v>289</v>
      </c>
      <c r="C272" s="504">
        <v>45453</v>
      </c>
      <c r="D272" s="158"/>
      <c r="E272" s="122"/>
      <c r="F272" s="122"/>
      <c r="G272" s="158"/>
      <c r="H272" s="158"/>
      <c r="I272" s="158"/>
      <c r="L272" s="225"/>
    </row>
    <row r="273" spans="1:12" ht="14.1">
      <c r="A273" s="696"/>
      <c r="B273" s="278" t="s">
        <v>290</v>
      </c>
      <c r="C273" s="504">
        <v>45454</v>
      </c>
      <c r="D273" s="158"/>
      <c r="E273" s="122"/>
      <c r="F273" s="122"/>
      <c r="G273" s="158"/>
      <c r="H273" s="158"/>
      <c r="I273" s="158"/>
      <c r="L273" s="225"/>
    </row>
    <row r="274" spans="1:12" ht="14.1">
      <c r="A274" s="696"/>
      <c r="B274" s="278" t="s">
        <v>293</v>
      </c>
      <c r="C274" s="504">
        <v>45455</v>
      </c>
      <c r="D274" s="158"/>
      <c r="E274" s="122"/>
      <c r="F274" s="122"/>
      <c r="G274" s="158"/>
      <c r="H274" s="158"/>
      <c r="I274" s="158"/>
      <c r="L274" s="225"/>
    </row>
    <row r="275" spans="1:12" ht="14.1">
      <c r="A275" s="696"/>
      <c r="B275" s="278" t="s">
        <v>294</v>
      </c>
      <c r="C275" s="504">
        <v>45456</v>
      </c>
      <c r="D275" s="158"/>
      <c r="E275" s="122"/>
      <c r="F275" s="122"/>
      <c r="G275" s="158"/>
      <c r="H275" s="158"/>
      <c r="I275" s="158"/>
      <c r="L275" s="225"/>
    </row>
    <row r="276" spans="1:12" ht="14.1">
      <c r="A276" s="696"/>
      <c r="B276" s="278" t="s">
        <v>295</v>
      </c>
      <c r="C276" s="504">
        <v>45457</v>
      </c>
      <c r="D276" s="158"/>
      <c r="E276" s="122"/>
      <c r="F276" s="122"/>
      <c r="G276" s="158"/>
      <c r="H276" s="158"/>
      <c r="I276" s="158"/>
      <c r="L276" s="225"/>
    </row>
    <row r="277" spans="1:12" ht="14.1">
      <c r="A277" s="696"/>
      <c r="B277" s="278" t="s">
        <v>299</v>
      </c>
      <c r="C277" s="504">
        <v>45458</v>
      </c>
      <c r="D277" s="158"/>
      <c r="E277" s="122"/>
      <c r="F277" s="122"/>
      <c r="G277" s="158"/>
      <c r="H277" s="158"/>
      <c r="I277" s="158"/>
      <c r="L277" s="225"/>
    </row>
    <row r="278" spans="1:12" ht="14.1">
      <c r="A278" s="696"/>
      <c r="B278" s="278" t="s">
        <v>288</v>
      </c>
      <c r="C278" s="504">
        <v>45459</v>
      </c>
      <c r="D278" s="158"/>
      <c r="E278" s="122"/>
      <c r="F278" s="122"/>
      <c r="G278" s="158"/>
      <c r="H278" s="158"/>
      <c r="I278" s="158"/>
      <c r="L278" s="225"/>
    </row>
    <row r="279" spans="1:12" ht="14.1">
      <c r="A279" s="696"/>
      <c r="B279" s="278" t="s">
        <v>289</v>
      </c>
      <c r="C279" s="504">
        <v>45460</v>
      </c>
      <c r="D279" s="158"/>
      <c r="E279" s="122"/>
      <c r="F279" s="122"/>
      <c r="G279" s="158"/>
      <c r="H279" s="158"/>
      <c r="I279" s="158"/>
      <c r="L279" s="225"/>
    </row>
    <row r="280" spans="1:12" ht="14.1">
      <c r="A280" s="696"/>
      <c r="B280" s="278" t="s">
        <v>290</v>
      </c>
      <c r="C280" s="504">
        <v>45461</v>
      </c>
      <c r="D280" s="158"/>
      <c r="E280" s="122"/>
      <c r="F280" s="122"/>
      <c r="G280" s="158"/>
      <c r="H280" s="158"/>
      <c r="I280" s="158"/>
      <c r="L280" s="225"/>
    </row>
    <row r="281" spans="1:12" ht="14.1">
      <c r="A281" s="696"/>
      <c r="B281" s="278" t="s">
        <v>293</v>
      </c>
      <c r="C281" s="504">
        <v>45462</v>
      </c>
      <c r="D281" s="158"/>
      <c r="E281" s="122"/>
      <c r="F281" s="122"/>
      <c r="G281" s="158"/>
      <c r="H281" s="158"/>
      <c r="I281" s="158"/>
      <c r="L281" s="225"/>
    </row>
    <row r="282" spans="1:12" ht="14.1">
      <c r="A282" s="696"/>
      <c r="B282" s="278" t="s">
        <v>294</v>
      </c>
      <c r="C282" s="504">
        <v>45463</v>
      </c>
      <c r="D282" s="158"/>
      <c r="E282" s="122"/>
      <c r="F282" s="122"/>
      <c r="G282" s="158"/>
      <c r="H282" s="158"/>
      <c r="I282" s="158"/>
      <c r="L282" s="225"/>
    </row>
    <row r="283" spans="1:12" ht="14.1">
      <c r="A283" s="696"/>
      <c r="B283" s="278" t="s">
        <v>295</v>
      </c>
      <c r="C283" s="504">
        <v>45464</v>
      </c>
      <c r="D283" s="158"/>
      <c r="E283" s="122"/>
      <c r="F283" s="122"/>
      <c r="G283" s="158"/>
      <c r="H283" s="158"/>
      <c r="I283" s="158"/>
      <c r="L283" s="225"/>
    </row>
    <row r="284" spans="1:12" ht="14.1">
      <c r="A284" s="696"/>
      <c r="B284" s="278" t="s">
        <v>299</v>
      </c>
      <c r="C284" s="504">
        <v>45465</v>
      </c>
      <c r="D284" s="158"/>
      <c r="E284" s="122"/>
      <c r="F284" s="122"/>
      <c r="G284" s="158"/>
      <c r="H284" s="158"/>
      <c r="I284" s="158"/>
      <c r="L284" s="225"/>
    </row>
    <row r="285" spans="1:12" ht="14.1">
      <c r="A285" s="696"/>
      <c r="B285" s="278" t="s">
        <v>288</v>
      </c>
      <c r="C285" s="504">
        <v>45466</v>
      </c>
      <c r="D285" s="158"/>
      <c r="E285" s="122"/>
      <c r="F285" s="122"/>
      <c r="G285" s="158"/>
      <c r="H285" s="158"/>
      <c r="I285" s="158"/>
      <c r="L285" s="225"/>
    </row>
    <row r="286" spans="1:12" ht="14.1">
      <c r="A286" s="696"/>
      <c r="B286" s="278" t="s">
        <v>289</v>
      </c>
      <c r="C286" s="504">
        <v>45467</v>
      </c>
      <c r="D286" s="158"/>
      <c r="E286" s="122"/>
      <c r="F286" s="122"/>
      <c r="G286" s="158"/>
      <c r="H286" s="158"/>
      <c r="I286" s="158"/>
      <c r="L286" s="225"/>
    </row>
    <row r="287" spans="1:12" ht="14.1">
      <c r="A287" s="696"/>
      <c r="B287" s="278" t="s">
        <v>290</v>
      </c>
      <c r="C287" s="504">
        <v>45468</v>
      </c>
      <c r="D287" s="158"/>
      <c r="E287" s="122"/>
      <c r="F287" s="122"/>
      <c r="G287" s="158"/>
      <c r="H287" s="158"/>
      <c r="I287" s="158"/>
      <c r="L287" s="225"/>
    </row>
    <row r="288" spans="1:12" ht="14.1">
      <c r="A288" s="696"/>
      <c r="B288" s="459" t="s">
        <v>293</v>
      </c>
      <c r="C288" s="504">
        <v>45469</v>
      </c>
      <c r="D288" s="158"/>
      <c r="E288" s="122" t="s">
        <v>536</v>
      </c>
      <c r="F288" s="122" t="s">
        <v>536</v>
      </c>
      <c r="G288" s="158"/>
      <c r="H288" s="158"/>
      <c r="I288" s="158"/>
      <c r="L288" s="225"/>
    </row>
    <row r="289" spans="1:12" ht="14.1">
      <c r="A289" s="696"/>
      <c r="B289" s="459" t="s">
        <v>294</v>
      </c>
      <c r="C289" s="504">
        <v>45470</v>
      </c>
      <c r="D289" s="158"/>
      <c r="E289" s="122" t="s">
        <v>536</v>
      </c>
      <c r="F289" s="122" t="s">
        <v>536</v>
      </c>
      <c r="G289" s="158"/>
      <c r="H289" s="158"/>
      <c r="I289" s="158"/>
      <c r="L289" s="225"/>
    </row>
    <row r="290" spans="1:12" ht="14.1">
      <c r="A290" s="696"/>
      <c r="B290" s="459" t="s">
        <v>295</v>
      </c>
      <c r="C290" s="504">
        <v>45471</v>
      </c>
      <c r="D290" s="158"/>
      <c r="E290" s="122" t="s">
        <v>536</v>
      </c>
      <c r="F290" s="122" t="s">
        <v>536</v>
      </c>
      <c r="G290" s="158"/>
      <c r="H290" s="158"/>
      <c r="I290" s="158"/>
      <c r="L290" s="225"/>
    </row>
    <row r="291" spans="1:12" ht="14.1">
      <c r="A291" s="696"/>
      <c r="B291" s="459" t="s">
        <v>299</v>
      </c>
      <c r="C291" s="504">
        <v>45472</v>
      </c>
      <c r="D291" s="158"/>
      <c r="E291" s="122" t="s">
        <v>536</v>
      </c>
      <c r="F291" s="122" t="s">
        <v>536</v>
      </c>
      <c r="G291" s="158"/>
      <c r="H291" s="158"/>
      <c r="I291" s="158"/>
      <c r="L291" s="225"/>
    </row>
    <row r="292" spans="1:12" ht="14.1">
      <c r="A292" s="696"/>
      <c r="B292" s="459" t="s">
        <v>288</v>
      </c>
      <c r="C292" s="504">
        <v>45473</v>
      </c>
      <c r="D292" s="158"/>
      <c r="E292" s="122" t="s">
        <v>536</v>
      </c>
      <c r="F292" s="122" t="s">
        <v>536</v>
      </c>
      <c r="G292" s="158"/>
      <c r="H292" s="158"/>
      <c r="I292" s="158"/>
      <c r="L292" s="225"/>
    </row>
    <row r="293" spans="1:12" ht="14.1">
      <c r="C293" s="158"/>
      <c r="D293" s="158"/>
      <c r="E293" s="122"/>
      <c r="F293" s="122"/>
      <c r="G293" s="158"/>
      <c r="H293" s="158"/>
      <c r="I293" s="158"/>
      <c r="L293" s="225"/>
    </row>
    <row r="294" spans="1:12" ht="14.1">
      <c r="C294" s="158"/>
      <c r="D294" s="158"/>
      <c r="E294" s="122"/>
      <c r="F294" s="122"/>
      <c r="G294" s="158"/>
      <c r="H294" s="158"/>
      <c r="I294" s="158"/>
      <c r="L294" s="225"/>
    </row>
    <row r="295" spans="1:12" ht="14.1">
      <c r="C295" s="158"/>
      <c r="D295" s="158"/>
      <c r="E295" s="122"/>
      <c r="F295" s="122"/>
      <c r="G295" s="158"/>
      <c r="H295" s="158"/>
      <c r="I295" s="158"/>
      <c r="L295" s="225"/>
    </row>
    <row r="296" spans="1:12" ht="14.1">
      <c r="C296" s="158"/>
      <c r="D296" s="158"/>
      <c r="E296" s="122"/>
      <c r="F296" s="122"/>
      <c r="G296" s="158"/>
      <c r="H296" s="158"/>
      <c r="I296" s="158"/>
      <c r="L296" s="225"/>
    </row>
    <row r="297" spans="1:12" ht="14.1">
      <c r="C297" s="158"/>
      <c r="D297" s="158"/>
      <c r="E297" s="122"/>
      <c r="F297" s="122"/>
      <c r="G297" s="158"/>
      <c r="H297" s="158"/>
      <c r="I297" s="158"/>
      <c r="L297" s="225"/>
    </row>
    <row r="298" spans="1:12" ht="14.1">
      <c r="C298" s="158"/>
      <c r="D298" s="158"/>
      <c r="E298" s="122"/>
      <c r="F298" s="122"/>
      <c r="G298" s="158"/>
      <c r="H298" s="158"/>
      <c r="I298" s="158"/>
      <c r="L298" s="225"/>
    </row>
    <row r="299" spans="1:12" ht="14.1">
      <c r="C299" s="158"/>
      <c r="D299" s="158"/>
      <c r="E299" s="122"/>
      <c r="F299" s="122"/>
      <c r="G299" s="158"/>
      <c r="H299" s="158"/>
      <c r="I299" s="158"/>
      <c r="L299" s="225"/>
    </row>
    <row r="300" spans="1:12" ht="14.1">
      <c r="C300" s="158"/>
      <c r="D300" s="158"/>
      <c r="E300" s="122"/>
      <c r="F300" s="122"/>
      <c r="G300" s="158"/>
      <c r="H300" s="158"/>
      <c r="I300" s="158"/>
      <c r="L300" s="225"/>
    </row>
    <row r="301" spans="1:12" ht="14.1">
      <c r="C301" s="158"/>
      <c r="D301" s="158"/>
      <c r="E301" s="122"/>
      <c r="F301" s="122"/>
      <c r="G301" s="158"/>
      <c r="H301" s="158"/>
      <c r="I301" s="158"/>
      <c r="L301" s="225"/>
    </row>
    <row r="302" spans="1:12" ht="14.1">
      <c r="C302" s="158"/>
      <c r="D302" s="158"/>
      <c r="E302" s="122"/>
      <c r="F302" s="122"/>
      <c r="G302" s="158"/>
      <c r="H302" s="158"/>
      <c r="I302" s="158"/>
      <c r="L302" s="225"/>
    </row>
    <row r="303" spans="1:12" ht="14.1">
      <c r="C303" s="158"/>
      <c r="D303" s="158"/>
      <c r="E303" s="122"/>
      <c r="F303" s="122"/>
      <c r="G303" s="158"/>
      <c r="H303" s="158"/>
      <c r="I303" s="158"/>
      <c r="L303" s="225"/>
    </row>
    <row r="304" spans="1:12" ht="14.1">
      <c r="C304" s="158"/>
      <c r="D304" s="158"/>
      <c r="E304" s="122"/>
      <c r="F304" s="122"/>
      <c r="G304" s="158"/>
      <c r="H304" s="158"/>
      <c r="I304" s="158"/>
      <c r="L304" s="225"/>
    </row>
    <row r="305" spans="3:12" ht="14.1">
      <c r="C305" s="158"/>
      <c r="D305" s="158"/>
      <c r="E305" s="122"/>
      <c r="F305" s="122"/>
      <c r="G305" s="158"/>
      <c r="H305" s="158"/>
      <c r="I305" s="158"/>
      <c r="L305" s="225"/>
    </row>
    <row r="306" spans="3:12" ht="14.1">
      <c r="C306" s="158"/>
      <c r="D306" s="158"/>
      <c r="E306" s="122"/>
      <c r="F306" s="122"/>
      <c r="G306" s="158"/>
      <c r="H306" s="158"/>
      <c r="I306" s="158"/>
      <c r="L306" s="225"/>
    </row>
    <row r="307" spans="3:12" ht="14.1">
      <c r="C307" s="158"/>
      <c r="D307" s="158"/>
      <c r="E307" s="122"/>
      <c r="F307" s="122"/>
      <c r="G307" s="158"/>
      <c r="H307" s="158"/>
      <c r="I307" s="158"/>
      <c r="L307" s="225"/>
    </row>
    <row r="308" spans="3:12" ht="14.1">
      <c r="C308" s="158"/>
      <c r="D308" s="158"/>
      <c r="E308" s="122"/>
      <c r="F308" s="122"/>
      <c r="G308" s="158"/>
      <c r="H308" s="158"/>
      <c r="I308" s="158"/>
      <c r="L308" s="225"/>
    </row>
    <row r="309" spans="3:12" ht="14.1">
      <c r="C309" s="158"/>
      <c r="D309" s="158"/>
      <c r="E309" s="122"/>
      <c r="F309" s="122"/>
      <c r="G309" s="158"/>
      <c r="H309" s="158"/>
      <c r="I309" s="158"/>
      <c r="L309" s="225"/>
    </row>
    <row r="310" spans="3:12" ht="14.1">
      <c r="C310" s="158"/>
      <c r="D310" s="158"/>
      <c r="E310" s="122"/>
      <c r="F310" s="122"/>
      <c r="G310" s="158"/>
      <c r="H310" s="158"/>
      <c r="I310" s="158"/>
      <c r="L310" s="225"/>
    </row>
    <row r="311" spans="3:12" ht="42">
      <c r="C311" s="158"/>
      <c r="D311" s="158"/>
      <c r="E311" s="122"/>
      <c r="F311" s="122"/>
      <c r="G311" s="158" t="s">
        <v>430</v>
      </c>
      <c r="H311" s="158"/>
      <c r="I311" s="158"/>
      <c r="L311" s="225"/>
    </row>
    <row r="312" spans="3:12" ht="14.1">
      <c r="C312" s="158"/>
      <c r="D312" s="158"/>
      <c r="E312" s="122"/>
      <c r="F312" s="122"/>
      <c r="G312" s="158"/>
      <c r="H312" s="158"/>
      <c r="I312" s="158"/>
      <c r="L312" s="225"/>
    </row>
    <row r="313" spans="3:12" ht="14.1">
      <c r="C313" s="158"/>
      <c r="D313" s="158"/>
      <c r="E313" s="122"/>
      <c r="F313" s="122"/>
      <c r="G313" s="158"/>
      <c r="H313" s="158"/>
      <c r="I313" s="158"/>
      <c r="L313" s="225"/>
    </row>
    <row r="314" spans="3:12" ht="14.1">
      <c r="C314" s="158"/>
      <c r="D314" s="158"/>
      <c r="E314" s="122"/>
      <c r="F314" s="122"/>
      <c r="G314" s="158"/>
      <c r="H314" s="158"/>
      <c r="I314" s="158"/>
      <c r="L314" s="225"/>
    </row>
    <row r="315" spans="3:12" ht="14.1">
      <c r="C315" s="158"/>
      <c r="D315" s="158"/>
      <c r="E315" s="122"/>
      <c r="F315" s="122"/>
      <c r="G315" s="158"/>
      <c r="H315" s="158"/>
      <c r="I315" s="158"/>
      <c r="L315" s="225"/>
    </row>
    <row r="316" spans="3:12" ht="14.1">
      <c r="C316" s="158"/>
      <c r="D316" s="158"/>
      <c r="E316" s="122"/>
      <c r="F316" s="122"/>
      <c r="G316" s="158"/>
      <c r="H316" s="158"/>
      <c r="I316" s="158"/>
      <c r="L316" s="225"/>
    </row>
    <row r="317" spans="3:12" ht="14.1">
      <c r="C317" s="158"/>
      <c r="D317" s="158"/>
      <c r="E317" s="122"/>
      <c r="F317" s="122"/>
      <c r="G317" s="158"/>
      <c r="H317" s="158"/>
      <c r="I317" s="158"/>
      <c r="L317" s="225"/>
    </row>
    <row r="318" spans="3:12" ht="14.1">
      <c r="C318" s="158"/>
      <c r="D318" s="158"/>
      <c r="E318" s="122"/>
      <c r="F318" s="122"/>
      <c r="G318" s="158"/>
      <c r="H318" s="158"/>
      <c r="I318" s="158"/>
      <c r="L318" s="225"/>
    </row>
    <row r="319" spans="3:12" ht="14.1">
      <c r="C319" s="158"/>
      <c r="D319" s="158"/>
      <c r="E319" s="122"/>
      <c r="F319" s="122"/>
      <c r="G319" s="158"/>
      <c r="H319" s="158"/>
      <c r="I319" s="158"/>
      <c r="L319" s="225"/>
    </row>
    <row r="320" spans="3:12" ht="14.1">
      <c r="C320" s="158"/>
      <c r="D320" s="158"/>
      <c r="E320" s="122"/>
      <c r="F320" s="122"/>
      <c r="G320" s="158"/>
      <c r="H320" s="158"/>
      <c r="I320" s="158"/>
      <c r="L320" s="225"/>
    </row>
    <row r="321" spans="3:12" ht="14.1">
      <c r="C321" s="158"/>
      <c r="D321" s="158"/>
      <c r="E321" s="122"/>
      <c r="F321" s="122"/>
      <c r="G321" s="158"/>
      <c r="H321" s="158"/>
      <c r="I321" s="158"/>
      <c r="L321" s="225"/>
    </row>
    <row r="322" spans="3:12" ht="14.1">
      <c r="C322" s="158"/>
      <c r="D322" s="158"/>
      <c r="E322" s="122"/>
      <c r="F322" s="122"/>
      <c r="G322" s="158"/>
      <c r="H322" s="158"/>
      <c r="I322" s="158"/>
      <c r="L322" s="225"/>
    </row>
    <row r="323" spans="3:12" ht="14.1">
      <c r="C323" s="158"/>
      <c r="D323" s="158"/>
      <c r="E323" s="122"/>
      <c r="F323" s="122"/>
      <c r="G323" s="158"/>
      <c r="H323" s="158"/>
      <c r="I323" s="158"/>
      <c r="L323" s="225"/>
    </row>
    <row r="324" spans="3:12" ht="14.1">
      <c r="C324" s="158"/>
      <c r="D324" s="158"/>
      <c r="E324" s="122"/>
      <c r="F324" s="122"/>
      <c r="G324" s="158"/>
      <c r="H324" s="158"/>
      <c r="I324" s="158"/>
      <c r="L324" s="225"/>
    </row>
    <row r="325" spans="3:12" ht="14.1">
      <c r="C325" s="158"/>
      <c r="D325" s="158"/>
      <c r="E325" s="122"/>
      <c r="F325" s="122"/>
      <c r="G325" s="158"/>
      <c r="H325" s="158"/>
      <c r="I325" s="158"/>
      <c r="L325" s="225"/>
    </row>
    <row r="326" spans="3:12" ht="14.1">
      <c r="C326" s="158"/>
      <c r="D326" s="158"/>
      <c r="E326" s="122"/>
      <c r="F326" s="122"/>
      <c r="G326" s="158"/>
      <c r="H326" s="158"/>
      <c r="I326" s="158"/>
      <c r="L326" s="225"/>
    </row>
    <row r="327" spans="3:12" ht="14.1">
      <c r="C327" s="158"/>
      <c r="D327" s="158"/>
      <c r="E327" s="122"/>
      <c r="F327" s="122"/>
      <c r="G327" s="158"/>
      <c r="H327" s="158"/>
      <c r="I327" s="158"/>
      <c r="L327" s="225"/>
    </row>
    <row r="328" spans="3:12" ht="14.1">
      <c r="C328" s="158"/>
      <c r="D328" s="158"/>
      <c r="E328" s="122"/>
      <c r="F328" s="122"/>
      <c r="G328" s="158"/>
      <c r="H328" s="158"/>
      <c r="I328" s="158"/>
      <c r="L328" s="225"/>
    </row>
    <row r="329" spans="3:12" ht="14.1">
      <c r="C329" s="158"/>
      <c r="D329" s="158"/>
      <c r="E329" s="122"/>
      <c r="F329" s="122"/>
      <c r="G329" s="158"/>
      <c r="H329" s="158"/>
      <c r="I329" s="158"/>
      <c r="L329" s="225"/>
    </row>
    <row r="330" spans="3:12" ht="14.1">
      <c r="C330" s="158"/>
      <c r="D330" s="158"/>
      <c r="E330" s="122"/>
      <c r="F330" s="122"/>
      <c r="G330" s="158"/>
      <c r="H330" s="158"/>
      <c r="I330" s="158"/>
      <c r="L330" s="225"/>
    </row>
    <row r="331" spans="3:12" ht="14.1">
      <c r="C331" s="158"/>
      <c r="D331" s="158"/>
      <c r="E331" s="122"/>
      <c r="F331" s="122"/>
      <c r="G331" s="158"/>
      <c r="H331" s="158"/>
      <c r="I331" s="158"/>
      <c r="L331" s="225"/>
    </row>
    <row r="332" spans="3:12" ht="14.1">
      <c r="C332" s="158"/>
      <c r="D332" s="158"/>
      <c r="E332" s="122"/>
      <c r="F332" s="122"/>
      <c r="G332" s="158"/>
      <c r="H332" s="158"/>
      <c r="I332" s="158"/>
      <c r="L332" s="225"/>
    </row>
    <row r="333" spans="3:12" ht="14.1">
      <c r="C333" s="158"/>
      <c r="D333" s="158"/>
      <c r="E333" s="122"/>
      <c r="F333" s="122"/>
      <c r="G333" s="158"/>
      <c r="H333" s="158"/>
      <c r="I333" s="158"/>
      <c r="L333" s="225"/>
    </row>
    <row r="334" spans="3:12" ht="14.1">
      <c r="C334" s="158"/>
      <c r="D334" s="158"/>
      <c r="E334" s="122"/>
      <c r="F334" s="122"/>
      <c r="G334" s="158"/>
      <c r="H334" s="158"/>
      <c r="I334" s="158"/>
      <c r="L334" s="225"/>
    </row>
    <row r="335" spans="3:12" ht="14.1">
      <c r="C335" s="158"/>
      <c r="D335" s="158"/>
      <c r="E335" s="122"/>
      <c r="F335" s="122"/>
      <c r="G335" s="158"/>
      <c r="H335" s="158"/>
      <c r="I335" s="158"/>
      <c r="L335" s="225"/>
    </row>
    <row r="336" spans="3:12" ht="14.1">
      <c r="C336" s="158"/>
      <c r="D336" s="158"/>
      <c r="E336" s="122"/>
      <c r="F336" s="122"/>
      <c r="G336" s="158"/>
      <c r="H336" s="158"/>
      <c r="I336" s="158"/>
      <c r="L336" s="225"/>
    </row>
    <row r="337" spans="3:12" ht="14.1">
      <c r="C337" s="158"/>
      <c r="D337" s="158"/>
      <c r="E337" s="122"/>
      <c r="F337" s="122"/>
      <c r="G337" s="158"/>
      <c r="H337" s="158"/>
      <c r="I337" s="158"/>
      <c r="L337" s="225"/>
    </row>
    <row r="338" spans="3:12" ht="14.1">
      <c r="C338" s="158"/>
      <c r="D338" s="158"/>
      <c r="E338" s="122"/>
      <c r="F338" s="122"/>
      <c r="G338" s="158"/>
      <c r="H338" s="158"/>
      <c r="I338" s="158"/>
      <c r="L338" s="225"/>
    </row>
    <row r="339" spans="3:12" ht="14.1">
      <c r="C339" s="158"/>
      <c r="D339" s="158"/>
      <c r="E339" s="122"/>
      <c r="F339" s="122"/>
      <c r="G339" s="158"/>
      <c r="H339" s="158"/>
      <c r="I339" s="158"/>
      <c r="L339" s="225"/>
    </row>
    <row r="340" spans="3:12" ht="14.1">
      <c r="C340" s="158"/>
      <c r="D340" s="158"/>
      <c r="E340" s="122"/>
      <c r="F340" s="122"/>
      <c r="G340" s="158"/>
      <c r="H340" s="158"/>
      <c r="I340" s="158"/>
      <c r="L340" s="225"/>
    </row>
    <row r="341" spans="3:12" ht="14.1">
      <c r="C341" s="158"/>
      <c r="D341" s="158"/>
      <c r="E341" s="122"/>
      <c r="F341" s="122"/>
      <c r="G341" s="158"/>
      <c r="H341" s="158"/>
      <c r="I341" s="158"/>
      <c r="L341" s="225"/>
    </row>
    <row r="342" spans="3:12" ht="14.1">
      <c r="C342" s="158"/>
      <c r="D342" s="158"/>
      <c r="E342" s="122"/>
      <c r="F342" s="122"/>
      <c r="G342" s="158"/>
      <c r="H342" s="158"/>
      <c r="I342" s="158"/>
      <c r="L342" s="225"/>
    </row>
    <row r="343" spans="3:12" ht="14.1">
      <c r="C343" s="158"/>
      <c r="D343" s="158"/>
      <c r="E343" s="122"/>
      <c r="F343" s="122"/>
      <c r="G343" s="158"/>
      <c r="H343" s="158"/>
      <c r="I343" s="158"/>
      <c r="L343" s="225"/>
    </row>
    <row r="344" spans="3:12" ht="14.1">
      <c r="C344" s="158"/>
      <c r="D344" s="158"/>
      <c r="E344" s="122"/>
      <c r="F344" s="122"/>
      <c r="G344" s="158"/>
      <c r="H344" s="158"/>
      <c r="I344" s="158"/>
      <c r="L344" s="225"/>
    </row>
    <row r="345" spans="3:12" ht="14.1">
      <c r="C345" s="158"/>
      <c r="D345" s="158"/>
      <c r="E345" s="122"/>
      <c r="F345" s="122"/>
      <c r="G345" s="158"/>
      <c r="H345" s="158"/>
      <c r="I345" s="158"/>
      <c r="L345" s="225"/>
    </row>
    <row r="346" spans="3:12" ht="14.1">
      <c r="C346" s="158"/>
      <c r="D346" s="158"/>
      <c r="E346" s="122"/>
      <c r="F346" s="122"/>
      <c r="G346" s="158"/>
      <c r="H346" s="158"/>
      <c r="I346" s="158"/>
      <c r="L346" s="225"/>
    </row>
    <row r="347" spans="3:12" ht="14.1">
      <c r="C347" s="158"/>
      <c r="D347" s="158"/>
      <c r="E347" s="122"/>
      <c r="F347" s="122"/>
      <c r="G347" s="158"/>
      <c r="H347" s="158"/>
      <c r="I347" s="158"/>
      <c r="L347" s="225"/>
    </row>
    <row r="348" spans="3:12" ht="14.1">
      <c r="C348" s="158"/>
      <c r="D348" s="158"/>
      <c r="E348" s="122"/>
      <c r="F348" s="122"/>
      <c r="G348" s="158"/>
      <c r="H348" s="158"/>
      <c r="I348" s="158"/>
      <c r="L348" s="225"/>
    </row>
    <row r="349" spans="3:12" ht="14.1">
      <c r="C349" s="158"/>
      <c r="D349" s="158"/>
      <c r="E349" s="122"/>
      <c r="F349" s="122"/>
      <c r="G349" s="158"/>
      <c r="H349" s="158"/>
      <c r="I349" s="158"/>
      <c r="L349" s="225"/>
    </row>
    <row r="350" spans="3:12" ht="14.1">
      <c r="C350" s="158"/>
      <c r="D350" s="158"/>
      <c r="E350" s="122"/>
      <c r="F350" s="122"/>
      <c r="G350" s="158"/>
      <c r="H350" s="158"/>
      <c r="I350" s="158"/>
      <c r="L350" s="225"/>
    </row>
    <row r="351" spans="3:12" ht="14.1">
      <c r="C351" s="158"/>
      <c r="D351" s="158"/>
      <c r="E351" s="122"/>
      <c r="F351" s="122"/>
      <c r="G351" s="158"/>
      <c r="H351" s="158"/>
      <c r="I351" s="158"/>
      <c r="L351" s="225"/>
    </row>
    <row r="352" spans="3:12" ht="14.1">
      <c r="C352" s="158"/>
      <c r="D352" s="158"/>
      <c r="E352" s="122"/>
      <c r="F352" s="122"/>
      <c r="G352" s="158"/>
      <c r="H352" s="158"/>
      <c r="I352" s="158"/>
      <c r="L352" s="225"/>
    </row>
    <row r="353" spans="3:12" ht="14.1">
      <c r="C353" s="158"/>
      <c r="D353" s="158"/>
      <c r="E353" s="122"/>
      <c r="F353" s="122"/>
      <c r="G353" s="158"/>
      <c r="H353" s="158"/>
      <c r="I353" s="158"/>
      <c r="L353" s="225"/>
    </row>
    <row r="354" spans="3:12" ht="14.1">
      <c r="C354" s="158"/>
      <c r="D354" s="158"/>
      <c r="E354" s="122"/>
      <c r="F354" s="122"/>
      <c r="G354" s="158"/>
      <c r="H354" s="158"/>
      <c r="I354" s="158"/>
      <c r="L354" s="225"/>
    </row>
    <row r="355" spans="3:12" ht="14.1">
      <c r="C355" s="158"/>
      <c r="D355" s="158"/>
      <c r="E355" s="122"/>
      <c r="F355" s="122"/>
      <c r="G355" s="158"/>
      <c r="H355" s="158"/>
      <c r="I355" s="158"/>
      <c r="L355" s="225"/>
    </row>
    <row r="356" spans="3:12" ht="14.1">
      <c r="C356" s="158"/>
      <c r="D356" s="158"/>
      <c r="E356" s="122"/>
      <c r="F356" s="122"/>
      <c r="G356" s="158"/>
      <c r="H356" s="158"/>
      <c r="I356" s="158"/>
      <c r="L356" s="225"/>
    </row>
    <row r="357" spans="3:12" ht="14.1">
      <c r="C357" s="158"/>
      <c r="D357" s="158"/>
      <c r="E357" s="122"/>
      <c r="F357" s="122"/>
      <c r="G357" s="158"/>
      <c r="H357" s="158"/>
      <c r="I357" s="158"/>
      <c r="L357" s="225"/>
    </row>
    <row r="358" spans="3:12" ht="14.1">
      <c r="C358" s="158"/>
      <c r="D358" s="158"/>
      <c r="E358" s="122"/>
      <c r="F358" s="122"/>
      <c r="G358" s="158"/>
      <c r="H358" s="158"/>
      <c r="I358" s="158"/>
      <c r="L358" s="225"/>
    </row>
    <row r="359" spans="3:12" ht="14.1">
      <c r="C359" s="158"/>
      <c r="D359" s="158"/>
      <c r="E359" s="122"/>
      <c r="F359" s="122"/>
      <c r="G359" s="158"/>
      <c r="H359" s="158"/>
      <c r="I359" s="158"/>
      <c r="L359" s="225"/>
    </row>
    <row r="360" spans="3:12" ht="14.1">
      <c r="C360" s="158"/>
      <c r="D360" s="158"/>
      <c r="E360" s="122"/>
      <c r="F360" s="122"/>
      <c r="G360" s="158"/>
      <c r="H360" s="158"/>
      <c r="I360" s="158"/>
      <c r="L360" s="225"/>
    </row>
    <row r="361" spans="3:12" ht="14.1">
      <c r="C361" s="158"/>
      <c r="D361" s="158"/>
      <c r="E361" s="122"/>
      <c r="F361" s="122"/>
      <c r="G361" s="158"/>
      <c r="H361" s="158"/>
      <c r="I361" s="158"/>
      <c r="L361" s="225"/>
    </row>
    <row r="362" spans="3:12" ht="14.1">
      <c r="C362" s="158"/>
      <c r="D362" s="158"/>
      <c r="E362" s="122"/>
      <c r="F362" s="122"/>
      <c r="G362" s="158"/>
      <c r="H362" s="158"/>
      <c r="I362" s="158"/>
      <c r="L362" s="225"/>
    </row>
    <row r="363" spans="3:12" ht="14.1">
      <c r="C363" s="158"/>
      <c r="D363" s="158"/>
      <c r="E363" s="122"/>
      <c r="F363" s="122"/>
      <c r="G363" s="158"/>
      <c r="H363" s="158"/>
      <c r="I363" s="158"/>
      <c r="L363" s="225"/>
    </row>
    <row r="364" spans="3:12" ht="14.1">
      <c r="C364" s="158"/>
      <c r="D364" s="158"/>
      <c r="E364" s="122"/>
      <c r="F364" s="122"/>
      <c r="G364" s="158"/>
      <c r="H364" s="158"/>
      <c r="I364" s="158"/>
      <c r="L364" s="225"/>
    </row>
    <row r="365" spans="3:12" ht="14.1">
      <c r="C365" s="158"/>
      <c r="D365" s="158"/>
      <c r="E365" s="122"/>
      <c r="F365" s="122"/>
      <c r="G365" s="158"/>
      <c r="H365" s="158"/>
      <c r="I365" s="158"/>
      <c r="L365" s="225"/>
    </row>
    <row r="366" spans="3:12" ht="14.1">
      <c r="C366" s="158"/>
      <c r="D366" s="158"/>
      <c r="E366" s="122"/>
      <c r="F366" s="122"/>
      <c r="G366" s="158"/>
      <c r="H366" s="158"/>
      <c r="I366" s="158"/>
      <c r="L366" s="225"/>
    </row>
    <row r="367" spans="3:12" ht="14.1">
      <c r="C367" s="158"/>
      <c r="D367" s="158"/>
      <c r="E367" s="122"/>
      <c r="F367" s="122"/>
      <c r="G367" s="158"/>
      <c r="H367" s="158"/>
      <c r="I367" s="158"/>
      <c r="L367" s="225"/>
    </row>
    <row r="368" spans="3:12" ht="14.1">
      <c r="C368" s="158"/>
      <c r="D368" s="158"/>
      <c r="E368" s="122"/>
      <c r="F368" s="122"/>
      <c r="G368" s="158"/>
      <c r="H368" s="158"/>
      <c r="I368" s="158"/>
      <c r="L368" s="225"/>
    </row>
    <row r="369" spans="3:12" ht="14.1">
      <c r="C369" s="158"/>
      <c r="D369" s="158"/>
      <c r="E369" s="122"/>
      <c r="F369" s="122"/>
      <c r="G369" s="158"/>
      <c r="H369" s="158"/>
      <c r="I369" s="158"/>
      <c r="L369" s="225"/>
    </row>
    <row r="370" spans="3:12" ht="14.1">
      <c r="C370" s="158"/>
      <c r="D370" s="158"/>
      <c r="E370" s="122"/>
      <c r="F370" s="122"/>
      <c r="G370" s="158"/>
      <c r="H370" s="158"/>
      <c r="I370" s="158"/>
      <c r="L370" s="225"/>
    </row>
    <row r="371" spans="3:12" ht="14.1">
      <c r="C371" s="158"/>
      <c r="D371" s="158"/>
      <c r="E371" s="122"/>
      <c r="F371" s="122"/>
      <c r="G371" s="158"/>
      <c r="H371" s="158"/>
      <c r="I371" s="158"/>
      <c r="L371" s="225"/>
    </row>
    <row r="372" spans="3:12" ht="14.1">
      <c r="C372" s="158"/>
      <c r="D372" s="158"/>
      <c r="E372" s="122"/>
      <c r="F372" s="122"/>
      <c r="G372" s="158"/>
      <c r="H372" s="158"/>
      <c r="I372" s="158"/>
      <c r="L372" s="225"/>
    </row>
    <row r="373" spans="3:12" ht="14.1">
      <c r="C373" s="158"/>
      <c r="D373" s="158"/>
      <c r="E373" s="122"/>
      <c r="F373" s="122"/>
      <c r="G373" s="158"/>
      <c r="H373" s="158"/>
      <c r="I373" s="158"/>
      <c r="L373" s="225"/>
    </row>
    <row r="374" spans="3:12" ht="14.1">
      <c r="C374" s="158"/>
      <c r="D374" s="158"/>
      <c r="E374" s="122"/>
      <c r="F374" s="122"/>
      <c r="G374" s="158"/>
      <c r="H374" s="158"/>
      <c r="I374" s="158"/>
      <c r="L374" s="225"/>
    </row>
    <row r="375" spans="3:12" ht="14.1">
      <c r="C375" s="158"/>
      <c r="D375" s="158"/>
      <c r="E375" s="122"/>
      <c r="F375" s="122"/>
      <c r="G375" s="158"/>
      <c r="H375" s="158"/>
      <c r="I375" s="158"/>
      <c r="L375" s="225"/>
    </row>
    <row r="376" spans="3:12" ht="14.1">
      <c r="C376" s="158"/>
      <c r="D376" s="158"/>
      <c r="E376" s="122"/>
      <c r="F376" s="122"/>
      <c r="G376" s="158"/>
      <c r="H376" s="158"/>
      <c r="I376" s="158"/>
      <c r="L376" s="225"/>
    </row>
    <row r="377" spans="3:12" ht="14.1">
      <c r="C377" s="158"/>
      <c r="D377" s="158"/>
      <c r="E377" s="122"/>
      <c r="F377" s="122"/>
      <c r="G377" s="158"/>
      <c r="H377" s="158"/>
      <c r="I377" s="158"/>
      <c r="L377" s="225"/>
    </row>
    <row r="378" spans="3:12" ht="14.1">
      <c r="C378" s="158"/>
      <c r="D378" s="158"/>
      <c r="E378" s="122"/>
      <c r="F378" s="122"/>
      <c r="G378" s="158"/>
      <c r="H378" s="158"/>
      <c r="I378" s="158"/>
      <c r="L378" s="225"/>
    </row>
    <row r="379" spans="3:12" ht="14.1">
      <c r="C379" s="158"/>
      <c r="D379" s="158"/>
      <c r="E379" s="122"/>
      <c r="F379" s="122"/>
      <c r="G379" s="158"/>
      <c r="H379" s="158"/>
      <c r="I379" s="158"/>
      <c r="L379" s="225"/>
    </row>
    <row r="380" spans="3:12" ht="14.1">
      <c r="C380" s="158"/>
      <c r="D380" s="158"/>
      <c r="E380" s="122"/>
      <c r="F380" s="122"/>
      <c r="G380" s="158"/>
      <c r="H380" s="158"/>
      <c r="I380" s="158"/>
      <c r="L380" s="225"/>
    </row>
    <row r="381" spans="3:12" ht="14.1">
      <c r="C381" s="158"/>
      <c r="D381" s="158"/>
      <c r="E381" s="122"/>
      <c r="F381" s="122"/>
      <c r="G381" s="158"/>
      <c r="H381" s="158"/>
      <c r="I381" s="158"/>
      <c r="L381" s="225"/>
    </row>
    <row r="382" spans="3:12" ht="14.1">
      <c r="C382" s="158"/>
      <c r="D382" s="158"/>
      <c r="E382" s="122"/>
      <c r="F382" s="122"/>
      <c r="G382" s="158"/>
      <c r="H382" s="158"/>
      <c r="I382" s="158"/>
      <c r="L382" s="225"/>
    </row>
    <row r="383" spans="3:12" ht="14.1">
      <c r="C383" s="158"/>
      <c r="D383" s="158"/>
      <c r="E383" s="122"/>
      <c r="F383" s="122"/>
      <c r="G383" s="158"/>
      <c r="H383" s="158"/>
      <c r="I383" s="158"/>
      <c r="L383" s="225"/>
    </row>
    <row r="384" spans="3:12" ht="14.1">
      <c r="C384" s="158"/>
      <c r="D384" s="158"/>
      <c r="E384" s="122"/>
      <c r="F384" s="122"/>
      <c r="G384" s="158"/>
      <c r="H384" s="158"/>
      <c r="I384" s="158"/>
      <c r="L384" s="225"/>
    </row>
    <row r="385" spans="3:12" ht="14.1">
      <c r="C385" s="158"/>
      <c r="D385" s="158"/>
      <c r="E385" s="122"/>
      <c r="F385" s="122"/>
      <c r="G385" s="158"/>
      <c r="H385" s="158"/>
      <c r="I385" s="158"/>
      <c r="L385" s="225"/>
    </row>
    <row r="386" spans="3:12" ht="14.1">
      <c r="C386" s="158"/>
      <c r="D386" s="158"/>
      <c r="E386" s="122"/>
      <c r="F386" s="122"/>
      <c r="G386" s="158"/>
      <c r="H386" s="158"/>
      <c r="I386" s="158"/>
      <c r="L386" s="225"/>
    </row>
    <row r="387" spans="3:12" ht="14.1">
      <c r="C387" s="158"/>
      <c r="D387" s="158"/>
      <c r="E387" s="122"/>
      <c r="F387" s="122"/>
      <c r="G387" s="158"/>
      <c r="H387" s="158"/>
      <c r="I387" s="158"/>
      <c r="L387" s="225"/>
    </row>
    <row r="388" spans="3:12" ht="14.1">
      <c r="C388" s="158"/>
      <c r="D388" s="158"/>
      <c r="E388" s="122"/>
      <c r="F388" s="122"/>
      <c r="G388" s="158"/>
      <c r="H388" s="158"/>
      <c r="I388" s="158"/>
      <c r="L388" s="225"/>
    </row>
    <row r="389" spans="3:12" ht="14.1">
      <c r="C389" s="158"/>
      <c r="D389" s="158"/>
      <c r="E389" s="122"/>
      <c r="F389" s="122"/>
      <c r="G389" s="158"/>
      <c r="H389" s="158"/>
      <c r="I389" s="158"/>
      <c r="L389" s="225"/>
    </row>
    <row r="390" spans="3:12" ht="14.1">
      <c r="C390" s="158"/>
      <c r="D390" s="158"/>
      <c r="E390" s="122"/>
      <c r="F390" s="122"/>
      <c r="G390" s="158"/>
      <c r="H390" s="158"/>
      <c r="I390" s="158"/>
      <c r="L390" s="225"/>
    </row>
    <row r="391" spans="3:12" ht="14.1">
      <c r="C391" s="158"/>
      <c r="D391" s="158"/>
      <c r="E391" s="122"/>
      <c r="F391" s="122"/>
      <c r="G391" s="158"/>
      <c r="H391" s="158"/>
      <c r="I391" s="158"/>
      <c r="L391" s="225"/>
    </row>
    <row r="392" spans="3:12" ht="14.1">
      <c r="C392" s="158"/>
      <c r="D392" s="158"/>
      <c r="E392" s="122"/>
      <c r="F392" s="122"/>
      <c r="G392" s="158"/>
      <c r="H392" s="158"/>
      <c r="I392" s="158"/>
      <c r="L392" s="225"/>
    </row>
    <row r="393" spans="3:12" ht="14.1">
      <c r="C393" s="158"/>
      <c r="D393" s="158"/>
      <c r="E393" s="122"/>
      <c r="F393" s="122"/>
      <c r="G393" s="158"/>
      <c r="H393" s="158"/>
      <c r="I393" s="158"/>
      <c r="L393" s="225"/>
    </row>
    <row r="394" spans="3:12" ht="14.1">
      <c r="C394" s="158"/>
      <c r="D394" s="158"/>
      <c r="E394" s="122"/>
      <c r="F394" s="122"/>
      <c r="G394" s="158"/>
      <c r="H394" s="158"/>
      <c r="I394" s="158"/>
      <c r="L394" s="225"/>
    </row>
    <row r="395" spans="3:12" ht="14.1">
      <c r="C395" s="158"/>
      <c r="D395" s="158"/>
      <c r="E395" s="122"/>
      <c r="F395" s="122"/>
      <c r="G395" s="158"/>
      <c r="H395" s="158"/>
      <c r="I395" s="158"/>
      <c r="L395" s="225"/>
    </row>
    <row r="396" spans="3:12" ht="14.1">
      <c r="C396" s="158"/>
      <c r="D396" s="158"/>
      <c r="E396" s="122"/>
      <c r="F396" s="122"/>
      <c r="G396" s="158"/>
      <c r="H396" s="158"/>
      <c r="I396" s="158"/>
      <c r="L396" s="225"/>
    </row>
    <row r="397" spans="3:12" ht="14.1">
      <c r="C397" s="158"/>
      <c r="D397" s="158"/>
      <c r="E397" s="122"/>
      <c r="F397" s="122"/>
      <c r="G397" s="158"/>
      <c r="H397" s="158"/>
      <c r="I397" s="158"/>
      <c r="L397" s="225"/>
    </row>
    <row r="398" spans="3:12" ht="14.1">
      <c r="C398" s="158"/>
      <c r="D398" s="158"/>
      <c r="E398" s="122"/>
      <c r="F398" s="122"/>
      <c r="G398" s="158"/>
      <c r="H398" s="158"/>
      <c r="I398" s="158"/>
      <c r="L398" s="225"/>
    </row>
    <row r="399" spans="3:12" ht="14.1">
      <c r="C399" s="158"/>
      <c r="D399" s="158"/>
      <c r="E399" s="122"/>
      <c r="F399" s="122"/>
      <c r="G399" s="158"/>
      <c r="H399" s="158"/>
      <c r="I399" s="158"/>
      <c r="L399" s="225"/>
    </row>
    <row r="400" spans="3:12" ht="14.1">
      <c r="C400" s="158"/>
      <c r="D400" s="158"/>
      <c r="E400" s="122"/>
      <c r="F400" s="122"/>
      <c r="G400" s="158"/>
      <c r="H400" s="158"/>
      <c r="I400" s="158"/>
      <c r="L400" s="225"/>
    </row>
    <row r="401" spans="3:12" ht="14.1">
      <c r="C401" s="158"/>
      <c r="D401" s="158"/>
      <c r="E401" s="122"/>
      <c r="F401" s="122"/>
      <c r="G401" s="158"/>
      <c r="H401" s="158"/>
      <c r="I401" s="158"/>
      <c r="L401" s="225"/>
    </row>
    <row r="402" spans="3:12" ht="14.1">
      <c r="C402" s="158"/>
      <c r="D402" s="158"/>
      <c r="E402" s="122"/>
      <c r="F402" s="122"/>
      <c r="G402" s="158"/>
      <c r="H402" s="158"/>
      <c r="I402" s="158"/>
      <c r="L402" s="225"/>
    </row>
    <row r="403" spans="3:12" ht="14.1">
      <c r="C403" s="158"/>
      <c r="D403" s="158"/>
      <c r="E403" s="122"/>
      <c r="F403" s="122"/>
      <c r="G403" s="158"/>
      <c r="H403" s="158"/>
      <c r="I403" s="158"/>
      <c r="L403" s="225"/>
    </row>
    <row r="404" spans="3:12" ht="14.1">
      <c r="C404" s="158"/>
      <c r="D404" s="158"/>
      <c r="E404" s="122"/>
      <c r="F404" s="122"/>
      <c r="G404" s="158"/>
      <c r="H404" s="158"/>
      <c r="I404" s="158"/>
      <c r="L404" s="225"/>
    </row>
    <row r="405" spans="3:12" ht="14.1">
      <c r="C405" s="158"/>
      <c r="D405" s="158"/>
      <c r="E405" s="122"/>
      <c r="F405" s="122"/>
      <c r="G405" s="158"/>
      <c r="H405" s="158"/>
      <c r="I405" s="158"/>
      <c r="L405" s="225"/>
    </row>
    <row r="406" spans="3:12" ht="14.1">
      <c r="C406" s="158"/>
      <c r="D406" s="158"/>
      <c r="E406" s="122"/>
      <c r="F406" s="122"/>
      <c r="G406" s="158"/>
      <c r="H406" s="158"/>
      <c r="I406" s="158"/>
      <c r="L406" s="225"/>
    </row>
    <row r="407" spans="3:12" ht="14.1">
      <c r="C407" s="158"/>
      <c r="D407" s="158"/>
      <c r="E407" s="122"/>
      <c r="F407" s="122"/>
      <c r="G407" s="158"/>
      <c r="H407" s="158"/>
      <c r="I407" s="158"/>
      <c r="L407" s="225"/>
    </row>
    <row r="408" spans="3:12" ht="14.1">
      <c r="C408" s="158"/>
      <c r="D408" s="158"/>
      <c r="E408" s="122"/>
      <c r="F408" s="122"/>
      <c r="G408" s="158"/>
      <c r="H408" s="158"/>
      <c r="I408" s="158"/>
      <c r="L408" s="225"/>
    </row>
    <row r="409" spans="3:12" ht="14.1">
      <c r="C409" s="158"/>
      <c r="D409" s="158"/>
      <c r="E409" s="122"/>
      <c r="F409" s="122"/>
      <c r="G409" s="158"/>
      <c r="H409" s="158"/>
      <c r="I409" s="158"/>
      <c r="L409" s="225"/>
    </row>
    <row r="410" spans="3:12" ht="14.1">
      <c r="C410" s="158"/>
      <c r="D410" s="158"/>
      <c r="E410" s="122"/>
      <c r="F410" s="122"/>
      <c r="G410" s="158"/>
      <c r="H410" s="158"/>
      <c r="I410" s="158"/>
      <c r="L410" s="225"/>
    </row>
    <row r="411" spans="3:12" ht="14.1">
      <c r="C411" s="158"/>
      <c r="D411" s="158"/>
      <c r="E411" s="122"/>
      <c r="F411" s="122"/>
      <c r="G411" s="158"/>
      <c r="H411" s="158"/>
      <c r="I411" s="158"/>
      <c r="L411" s="225"/>
    </row>
    <row r="412" spans="3:12" ht="14.1">
      <c r="C412" s="158"/>
      <c r="D412" s="158"/>
      <c r="E412" s="122"/>
      <c r="F412" s="122"/>
      <c r="G412" s="158"/>
      <c r="H412" s="158"/>
      <c r="I412" s="158"/>
      <c r="L412" s="225"/>
    </row>
    <row r="413" spans="3:12" ht="14.1">
      <c r="C413" s="158"/>
      <c r="D413" s="158"/>
      <c r="E413" s="122"/>
      <c r="F413" s="122"/>
      <c r="G413" s="158"/>
      <c r="H413" s="158"/>
      <c r="I413" s="158"/>
      <c r="L413" s="225"/>
    </row>
    <row r="414" spans="3:12" ht="14.1">
      <c r="C414" s="158"/>
      <c r="D414" s="158"/>
      <c r="E414" s="122"/>
      <c r="F414" s="122"/>
      <c r="G414" s="158"/>
      <c r="H414" s="158"/>
      <c r="I414" s="158"/>
      <c r="L414" s="225"/>
    </row>
    <row r="415" spans="3:12" ht="14.1">
      <c r="C415" s="158"/>
      <c r="D415" s="158"/>
      <c r="E415" s="122"/>
      <c r="F415" s="122"/>
      <c r="G415" s="158"/>
      <c r="H415" s="158"/>
      <c r="I415" s="158"/>
      <c r="L415" s="225"/>
    </row>
    <row r="416" spans="3:12" ht="14.1">
      <c r="C416" s="158"/>
      <c r="D416" s="158"/>
      <c r="E416" s="122"/>
      <c r="F416" s="122"/>
      <c r="G416" s="158"/>
      <c r="H416" s="158"/>
      <c r="I416" s="158"/>
      <c r="L416" s="225"/>
    </row>
    <row r="417" spans="3:12" ht="14.1">
      <c r="C417" s="158"/>
      <c r="D417" s="158"/>
      <c r="E417" s="122"/>
      <c r="F417" s="122"/>
      <c r="G417" s="158"/>
      <c r="H417" s="158"/>
      <c r="I417" s="158"/>
      <c r="L417" s="225"/>
    </row>
    <row r="418" spans="3:12" ht="14.1">
      <c r="C418" s="158"/>
      <c r="D418" s="158"/>
      <c r="E418" s="122"/>
      <c r="F418" s="122"/>
      <c r="G418" s="158"/>
      <c r="H418" s="158"/>
      <c r="I418" s="158"/>
      <c r="L418" s="225"/>
    </row>
    <row r="419" spans="3:12" ht="14.1">
      <c r="C419" s="158"/>
      <c r="D419" s="158"/>
      <c r="E419" s="122"/>
      <c r="F419" s="122"/>
      <c r="G419" s="158"/>
      <c r="H419" s="158"/>
      <c r="I419" s="158"/>
      <c r="L419" s="225"/>
    </row>
    <row r="420" spans="3:12" ht="14.1">
      <c r="C420" s="158"/>
      <c r="D420" s="158"/>
      <c r="E420" s="122"/>
      <c r="F420" s="122"/>
      <c r="G420" s="158"/>
      <c r="H420" s="158"/>
      <c r="I420" s="158"/>
      <c r="L420" s="225"/>
    </row>
    <row r="421" spans="3:12" ht="14.1">
      <c r="C421" s="158"/>
      <c r="D421" s="158"/>
      <c r="E421" s="122"/>
      <c r="F421" s="122"/>
      <c r="G421" s="158"/>
      <c r="H421" s="158"/>
      <c r="I421" s="158"/>
      <c r="L421" s="225"/>
    </row>
    <row r="422" spans="3:12" ht="14.1">
      <c r="C422" s="158"/>
      <c r="D422" s="158"/>
      <c r="E422" s="122"/>
      <c r="F422" s="122"/>
      <c r="G422" s="158"/>
      <c r="H422" s="158"/>
      <c r="I422" s="158"/>
      <c r="L422" s="225"/>
    </row>
    <row r="423" spans="3:12" ht="14.1">
      <c r="C423" s="158"/>
      <c r="D423" s="158"/>
      <c r="E423" s="122"/>
      <c r="F423" s="122"/>
      <c r="G423" s="158"/>
      <c r="H423" s="158"/>
      <c r="I423" s="158"/>
      <c r="L423" s="225"/>
    </row>
    <row r="424" spans="3:12" ht="14.1">
      <c r="C424" s="158"/>
      <c r="D424" s="158"/>
      <c r="E424" s="122"/>
      <c r="F424" s="122"/>
      <c r="G424" s="158"/>
      <c r="H424" s="158"/>
      <c r="I424" s="158"/>
      <c r="L424" s="225"/>
    </row>
    <row r="425" spans="3:12" ht="14.1">
      <c r="C425" s="158"/>
      <c r="D425" s="158"/>
      <c r="E425" s="122"/>
      <c r="F425" s="122"/>
      <c r="G425" s="158"/>
      <c r="H425" s="158"/>
      <c r="I425" s="158"/>
      <c r="L425" s="225"/>
    </row>
    <row r="426" spans="3:12" ht="14.1">
      <c r="C426" s="158"/>
      <c r="D426" s="158"/>
      <c r="E426" s="122"/>
      <c r="F426" s="122"/>
      <c r="G426" s="158"/>
      <c r="H426" s="158"/>
      <c r="I426" s="158"/>
      <c r="L426" s="225"/>
    </row>
    <row r="427" spans="3:12" ht="14.1">
      <c r="C427" s="158"/>
      <c r="D427" s="158"/>
      <c r="E427" s="122"/>
      <c r="F427" s="122"/>
      <c r="G427" s="158"/>
      <c r="H427" s="158"/>
      <c r="I427" s="158"/>
      <c r="L427" s="225"/>
    </row>
    <row r="428" spans="3:12" ht="14.1">
      <c r="C428" s="158"/>
      <c r="D428" s="158"/>
      <c r="E428" s="122"/>
      <c r="F428" s="122"/>
      <c r="G428" s="158"/>
      <c r="H428" s="158"/>
      <c r="I428" s="158"/>
      <c r="L428" s="225"/>
    </row>
    <row r="429" spans="3:12" ht="14.1">
      <c r="C429" s="158"/>
      <c r="D429" s="158"/>
      <c r="E429" s="122"/>
      <c r="F429" s="122"/>
      <c r="G429" s="158"/>
      <c r="H429" s="158"/>
      <c r="I429" s="158"/>
      <c r="L429" s="225"/>
    </row>
    <row r="430" spans="3:12" ht="14.1">
      <c r="C430" s="158"/>
      <c r="D430" s="158"/>
      <c r="E430" s="122"/>
      <c r="F430" s="122"/>
      <c r="G430" s="158"/>
      <c r="H430" s="158"/>
      <c r="I430" s="158"/>
      <c r="L430" s="225"/>
    </row>
    <row r="431" spans="3:12" ht="14.1">
      <c r="C431" s="158"/>
      <c r="D431" s="158"/>
      <c r="E431" s="122"/>
      <c r="F431" s="122"/>
      <c r="G431" s="158"/>
      <c r="H431" s="158"/>
      <c r="I431" s="158"/>
      <c r="L431" s="225"/>
    </row>
    <row r="432" spans="3:12" ht="14.1">
      <c r="C432" s="158"/>
      <c r="D432" s="158"/>
      <c r="E432" s="122"/>
      <c r="F432" s="122"/>
      <c r="G432" s="158"/>
      <c r="H432" s="158"/>
      <c r="I432" s="158"/>
      <c r="L432" s="225"/>
    </row>
    <row r="433" spans="3:12" ht="14.1">
      <c r="C433" s="158"/>
      <c r="D433" s="158"/>
      <c r="E433" s="122"/>
      <c r="F433" s="122"/>
      <c r="G433" s="158"/>
      <c r="H433" s="158"/>
      <c r="I433" s="158"/>
      <c r="L433" s="225"/>
    </row>
    <row r="434" spans="3:12" ht="14.1">
      <c r="C434" s="158"/>
      <c r="D434" s="158"/>
      <c r="E434" s="122"/>
      <c r="F434" s="122"/>
      <c r="G434" s="158"/>
      <c r="H434" s="158"/>
      <c r="I434" s="158"/>
      <c r="L434" s="225"/>
    </row>
    <row r="435" spans="3:12" ht="14.1">
      <c r="C435" s="158"/>
      <c r="D435" s="158"/>
      <c r="E435" s="122"/>
      <c r="F435" s="122"/>
      <c r="G435" s="158"/>
      <c r="H435" s="158"/>
      <c r="I435" s="158"/>
      <c r="L435" s="225"/>
    </row>
    <row r="436" spans="3:12" ht="14.1">
      <c r="C436" s="158"/>
      <c r="D436" s="158"/>
      <c r="E436" s="122"/>
      <c r="F436" s="122"/>
      <c r="G436" s="158"/>
      <c r="H436" s="158"/>
      <c r="I436" s="158"/>
      <c r="L436" s="225"/>
    </row>
    <row r="437" spans="3:12" ht="14.1">
      <c r="C437" s="158"/>
      <c r="D437" s="158"/>
      <c r="E437" s="122"/>
      <c r="F437" s="122"/>
      <c r="G437" s="158"/>
      <c r="H437" s="158"/>
      <c r="I437" s="158"/>
      <c r="L437" s="225"/>
    </row>
    <row r="438" spans="3:12" ht="14.1">
      <c r="C438" s="158"/>
      <c r="D438" s="158"/>
      <c r="E438" s="122"/>
      <c r="F438" s="122"/>
      <c r="G438" s="158"/>
      <c r="H438" s="158"/>
      <c r="I438" s="158"/>
      <c r="L438" s="225"/>
    </row>
    <row r="439" spans="3:12" ht="14.1">
      <c r="C439" s="158"/>
      <c r="D439" s="158"/>
      <c r="E439" s="122"/>
      <c r="F439" s="122"/>
      <c r="G439" s="158"/>
      <c r="H439" s="158"/>
      <c r="I439" s="158"/>
      <c r="L439" s="225"/>
    </row>
    <row r="440" spans="3:12" ht="14.1">
      <c r="C440" s="158"/>
      <c r="D440" s="158"/>
      <c r="E440" s="122"/>
      <c r="F440" s="122"/>
      <c r="G440" s="158"/>
      <c r="H440" s="158"/>
      <c r="I440" s="158"/>
      <c r="L440" s="225"/>
    </row>
    <row r="441" spans="3:12" ht="14.1">
      <c r="C441" s="158"/>
      <c r="D441" s="158"/>
      <c r="E441" s="122"/>
      <c r="F441" s="122"/>
      <c r="G441" s="158"/>
      <c r="H441" s="158"/>
      <c r="I441" s="158"/>
      <c r="L441" s="225"/>
    </row>
    <row r="442" spans="3:12" ht="14.1">
      <c r="C442" s="158"/>
      <c r="D442" s="158"/>
      <c r="E442" s="122"/>
      <c r="F442" s="122"/>
      <c r="G442" s="158"/>
      <c r="H442" s="158"/>
      <c r="I442" s="158"/>
      <c r="L442" s="225"/>
    </row>
    <row r="443" spans="3:12" ht="14.1">
      <c r="C443" s="158"/>
      <c r="D443" s="158"/>
      <c r="E443" s="122"/>
      <c r="F443" s="122"/>
      <c r="G443" s="158"/>
      <c r="H443" s="158"/>
      <c r="I443" s="158"/>
      <c r="L443" s="225"/>
    </row>
    <row r="444" spans="3:12" ht="14.1">
      <c r="C444" s="158"/>
      <c r="D444" s="158"/>
      <c r="E444" s="122"/>
      <c r="F444" s="122"/>
      <c r="G444" s="158"/>
      <c r="H444" s="158"/>
      <c r="I444" s="158"/>
      <c r="L444" s="225"/>
    </row>
    <row r="445" spans="3:12" ht="14.1">
      <c r="C445" s="158"/>
      <c r="D445" s="158"/>
      <c r="E445" s="122"/>
      <c r="F445" s="122"/>
      <c r="G445" s="158"/>
      <c r="H445" s="158"/>
      <c r="I445" s="158"/>
      <c r="L445" s="225"/>
    </row>
    <row r="446" spans="3:12" ht="14.1">
      <c r="C446" s="158"/>
      <c r="D446" s="158"/>
      <c r="E446" s="122"/>
      <c r="F446" s="122"/>
      <c r="G446" s="158"/>
      <c r="H446" s="158"/>
      <c r="I446" s="158"/>
      <c r="L446" s="225"/>
    </row>
    <row r="447" spans="3:12" ht="14.1">
      <c r="C447" s="158"/>
      <c r="D447" s="158"/>
      <c r="E447" s="122"/>
      <c r="F447" s="122"/>
      <c r="G447" s="158"/>
      <c r="H447" s="158"/>
      <c r="I447" s="158"/>
      <c r="L447" s="225"/>
    </row>
    <row r="448" spans="3:12" ht="14.1">
      <c r="C448" s="158"/>
      <c r="D448" s="158"/>
      <c r="E448" s="122"/>
      <c r="F448" s="122"/>
      <c r="G448" s="158"/>
      <c r="H448" s="158"/>
      <c r="I448" s="158"/>
      <c r="L448" s="225"/>
    </row>
    <row r="449" spans="3:12" ht="14.1">
      <c r="C449" s="158"/>
      <c r="D449" s="158"/>
      <c r="E449" s="122"/>
      <c r="F449" s="122"/>
      <c r="G449" s="158"/>
      <c r="H449" s="158"/>
      <c r="I449" s="158"/>
      <c r="L449" s="225"/>
    </row>
    <row r="450" spans="3:12" ht="14.1">
      <c r="C450" s="158"/>
      <c r="D450" s="158"/>
      <c r="E450" s="122"/>
      <c r="F450" s="122"/>
      <c r="G450" s="158"/>
      <c r="H450" s="158"/>
      <c r="I450" s="158"/>
      <c r="L450" s="225"/>
    </row>
    <row r="451" spans="3:12" ht="14.1">
      <c r="C451" s="158"/>
      <c r="D451" s="158"/>
      <c r="E451" s="122"/>
      <c r="F451" s="122"/>
      <c r="G451" s="158"/>
      <c r="H451" s="158"/>
      <c r="I451" s="158"/>
      <c r="L451" s="225"/>
    </row>
    <row r="452" spans="3:12" ht="14.1">
      <c r="C452" s="158"/>
      <c r="D452" s="158"/>
      <c r="E452" s="122"/>
      <c r="F452" s="122"/>
      <c r="G452" s="158"/>
      <c r="H452" s="158"/>
      <c r="I452" s="158"/>
      <c r="L452" s="225"/>
    </row>
    <row r="453" spans="3:12" ht="14.1">
      <c r="C453" s="158"/>
      <c r="D453" s="158"/>
      <c r="E453" s="122"/>
      <c r="F453" s="122"/>
      <c r="G453" s="158"/>
      <c r="H453" s="158"/>
      <c r="I453" s="158"/>
      <c r="L453" s="225"/>
    </row>
    <row r="454" spans="3:12" ht="14.1">
      <c r="C454" s="158"/>
      <c r="D454" s="158"/>
      <c r="E454" s="122"/>
      <c r="F454" s="122"/>
      <c r="G454" s="158"/>
      <c r="H454" s="158"/>
      <c r="I454" s="158"/>
      <c r="L454" s="225"/>
    </row>
    <row r="455" spans="3:12" ht="14.1">
      <c r="C455" s="158"/>
      <c r="D455" s="158"/>
      <c r="E455" s="122"/>
      <c r="F455" s="122"/>
      <c r="G455" s="158"/>
      <c r="H455" s="158"/>
      <c r="I455" s="158"/>
      <c r="L455" s="225"/>
    </row>
    <row r="456" spans="3:12" ht="14.1">
      <c r="C456" s="158"/>
      <c r="D456" s="158"/>
      <c r="E456" s="122"/>
      <c r="F456" s="122"/>
      <c r="G456" s="158"/>
      <c r="H456" s="158"/>
      <c r="I456" s="158"/>
      <c r="L456" s="225"/>
    </row>
    <row r="457" spans="3:12" ht="14.1">
      <c r="C457" s="158"/>
      <c r="D457" s="158"/>
      <c r="E457" s="122"/>
      <c r="F457" s="122"/>
      <c r="G457" s="158"/>
      <c r="H457" s="158"/>
      <c r="I457" s="158"/>
      <c r="L457" s="225"/>
    </row>
    <row r="458" spans="3:12" ht="14.1">
      <c r="C458" s="158"/>
      <c r="D458" s="158"/>
      <c r="E458" s="122"/>
      <c r="F458" s="122"/>
      <c r="G458" s="158"/>
      <c r="H458" s="158"/>
      <c r="I458" s="158"/>
      <c r="L458" s="225"/>
    </row>
    <row r="459" spans="3:12" ht="14.1">
      <c r="C459" s="158"/>
      <c r="D459" s="158"/>
      <c r="E459" s="122"/>
      <c r="F459" s="122"/>
      <c r="G459" s="158"/>
      <c r="H459" s="158"/>
      <c r="I459" s="158"/>
      <c r="L459" s="225"/>
    </row>
    <row r="460" spans="3:12" ht="14.1">
      <c r="C460" s="158"/>
      <c r="D460" s="158"/>
      <c r="E460" s="122"/>
      <c r="F460" s="122"/>
      <c r="G460" s="158"/>
      <c r="H460" s="158"/>
      <c r="I460" s="158"/>
      <c r="L460" s="225"/>
    </row>
    <row r="461" spans="3:12" ht="14.1">
      <c r="C461" s="158"/>
      <c r="D461" s="158"/>
      <c r="E461" s="122"/>
      <c r="F461" s="122"/>
      <c r="G461" s="158"/>
      <c r="H461" s="158"/>
      <c r="I461" s="158"/>
      <c r="L461" s="225"/>
    </row>
    <row r="462" spans="3:12" ht="14.1">
      <c r="C462" s="158"/>
      <c r="D462" s="158"/>
      <c r="E462" s="122"/>
      <c r="F462" s="122"/>
      <c r="G462" s="158"/>
      <c r="H462" s="158"/>
      <c r="I462" s="158"/>
      <c r="L462" s="225"/>
    </row>
    <row r="463" spans="3:12" ht="14.1">
      <c r="C463" s="158"/>
      <c r="D463" s="158"/>
      <c r="E463" s="122"/>
      <c r="F463" s="122"/>
      <c r="G463" s="158"/>
      <c r="H463" s="158"/>
      <c r="I463" s="158"/>
      <c r="L463" s="225"/>
    </row>
    <row r="464" spans="3:12" ht="14.1">
      <c r="C464" s="158"/>
      <c r="D464" s="158"/>
      <c r="E464" s="122"/>
      <c r="F464" s="122"/>
      <c r="G464" s="158"/>
      <c r="H464" s="158"/>
      <c r="I464" s="158"/>
      <c r="L464" s="225"/>
    </row>
    <row r="465" spans="3:12" ht="14.1">
      <c r="C465" s="158"/>
      <c r="D465" s="158"/>
      <c r="E465" s="122"/>
      <c r="F465" s="122"/>
      <c r="G465" s="158"/>
      <c r="H465" s="158"/>
      <c r="I465" s="158"/>
      <c r="L465" s="225"/>
    </row>
    <row r="466" spans="3:12" ht="14.1">
      <c r="C466" s="158"/>
      <c r="D466" s="158"/>
      <c r="E466" s="122"/>
      <c r="F466" s="122"/>
      <c r="G466" s="158"/>
      <c r="H466" s="158"/>
      <c r="I466" s="158"/>
      <c r="L466" s="225"/>
    </row>
    <row r="467" spans="3:12" ht="14.1">
      <c r="C467" s="158"/>
      <c r="D467" s="158"/>
      <c r="E467" s="122"/>
      <c r="F467" s="122"/>
      <c r="G467" s="158"/>
      <c r="H467" s="158"/>
      <c r="I467" s="158"/>
      <c r="L467" s="225"/>
    </row>
    <row r="468" spans="3:12" ht="14.1">
      <c r="C468" s="158"/>
      <c r="D468" s="158"/>
      <c r="E468" s="122"/>
      <c r="F468" s="122"/>
      <c r="G468" s="158"/>
      <c r="H468" s="158"/>
      <c r="I468" s="158"/>
      <c r="L468" s="225"/>
    </row>
    <row r="469" spans="3:12" ht="14.1">
      <c r="C469" s="158"/>
      <c r="D469" s="158"/>
      <c r="E469" s="122"/>
      <c r="F469" s="122"/>
      <c r="G469" s="158"/>
      <c r="H469" s="158"/>
      <c r="I469" s="158"/>
      <c r="L469" s="225"/>
    </row>
    <row r="470" spans="3:12" ht="14.1">
      <c r="C470" s="158"/>
      <c r="D470" s="158"/>
      <c r="E470" s="122"/>
      <c r="F470" s="122"/>
      <c r="G470" s="158"/>
      <c r="H470" s="158"/>
      <c r="I470" s="158"/>
      <c r="L470" s="225"/>
    </row>
    <row r="471" spans="3:12" ht="14.1">
      <c r="C471" s="158"/>
      <c r="D471" s="158"/>
      <c r="E471" s="122"/>
      <c r="F471" s="122"/>
      <c r="G471" s="158"/>
      <c r="H471" s="158"/>
      <c r="I471" s="158"/>
      <c r="L471" s="225"/>
    </row>
    <row r="472" spans="3:12" ht="14.1">
      <c r="C472" s="158"/>
      <c r="D472" s="158"/>
      <c r="E472" s="122"/>
      <c r="F472" s="122"/>
      <c r="G472" s="158"/>
      <c r="H472" s="158"/>
      <c r="I472" s="158"/>
      <c r="L472" s="225"/>
    </row>
    <row r="473" spans="3:12" ht="14.1">
      <c r="C473" s="158"/>
      <c r="D473" s="158"/>
      <c r="E473" s="122"/>
      <c r="F473" s="122"/>
      <c r="G473" s="158"/>
      <c r="H473" s="158"/>
      <c r="I473" s="158"/>
      <c r="L473" s="225"/>
    </row>
    <row r="474" spans="3:12" ht="14.1">
      <c r="C474" s="158"/>
      <c r="D474" s="158"/>
      <c r="E474" s="122"/>
      <c r="F474" s="122"/>
      <c r="G474" s="158"/>
      <c r="H474" s="158"/>
      <c r="I474" s="158"/>
      <c r="L474" s="225"/>
    </row>
    <row r="475" spans="3:12" ht="14.1">
      <c r="C475" s="158"/>
      <c r="D475" s="158"/>
      <c r="E475" s="122"/>
      <c r="F475" s="122"/>
      <c r="G475" s="158"/>
      <c r="H475" s="158"/>
      <c r="I475" s="158"/>
      <c r="L475" s="225"/>
    </row>
    <row r="476" spans="3:12" ht="14.1">
      <c r="C476" s="158"/>
      <c r="D476" s="158"/>
      <c r="E476" s="122"/>
      <c r="F476" s="122"/>
      <c r="G476" s="158"/>
      <c r="H476" s="158"/>
      <c r="I476" s="158"/>
      <c r="L476" s="225"/>
    </row>
    <row r="477" spans="3:12" ht="14.1">
      <c r="C477" s="158"/>
      <c r="D477" s="158"/>
      <c r="E477" s="122"/>
      <c r="F477" s="122"/>
      <c r="G477" s="158"/>
      <c r="H477" s="158"/>
      <c r="I477" s="158"/>
      <c r="L477" s="225"/>
    </row>
    <row r="478" spans="3:12" ht="14.1">
      <c r="C478" s="158"/>
      <c r="D478" s="158"/>
      <c r="E478" s="122"/>
      <c r="F478" s="122"/>
      <c r="G478" s="158"/>
      <c r="H478" s="158"/>
      <c r="I478" s="158"/>
      <c r="L478" s="225"/>
    </row>
    <row r="479" spans="3:12" ht="14.1">
      <c r="C479" s="158"/>
      <c r="D479" s="158"/>
      <c r="E479" s="122"/>
      <c r="F479" s="122"/>
      <c r="G479" s="158"/>
      <c r="H479" s="158"/>
      <c r="I479" s="158"/>
      <c r="L479" s="225"/>
    </row>
    <row r="480" spans="3:12" ht="14.1">
      <c r="C480" s="158"/>
      <c r="D480" s="158"/>
      <c r="E480" s="122"/>
      <c r="F480" s="122"/>
      <c r="G480" s="158"/>
      <c r="H480" s="158"/>
      <c r="I480" s="158"/>
      <c r="L480" s="225"/>
    </row>
    <row r="481" spans="3:12" ht="14.1">
      <c r="C481" s="158"/>
      <c r="D481" s="158"/>
      <c r="E481" s="122"/>
      <c r="F481" s="122"/>
      <c r="G481" s="158"/>
      <c r="H481" s="158"/>
      <c r="I481" s="158"/>
      <c r="L481" s="225"/>
    </row>
    <row r="482" spans="3:12" ht="14.1">
      <c r="C482" s="158"/>
      <c r="D482" s="158"/>
      <c r="E482" s="122"/>
      <c r="F482" s="122"/>
      <c r="G482" s="158"/>
      <c r="H482" s="158"/>
      <c r="I482" s="158"/>
      <c r="L482" s="225"/>
    </row>
    <row r="483" spans="3:12" ht="14.1">
      <c r="C483" s="158"/>
      <c r="D483" s="158"/>
      <c r="E483" s="122"/>
      <c r="F483" s="122"/>
      <c r="G483" s="158"/>
      <c r="H483" s="158"/>
      <c r="I483" s="158"/>
      <c r="L483" s="225"/>
    </row>
    <row r="484" spans="3:12" ht="14.1">
      <c r="C484" s="158"/>
      <c r="D484" s="158"/>
      <c r="E484" s="122"/>
      <c r="F484" s="122"/>
      <c r="G484" s="158"/>
      <c r="H484" s="158"/>
      <c r="I484" s="158"/>
      <c r="L484" s="225"/>
    </row>
    <row r="485" spans="3:12" ht="14.1">
      <c r="C485" s="158"/>
      <c r="D485" s="158"/>
      <c r="E485" s="122"/>
      <c r="F485" s="122"/>
      <c r="G485" s="158"/>
      <c r="H485" s="158"/>
      <c r="I485" s="158"/>
      <c r="L485" s="225"/>
    </row>
    <row r="486" spans="3:12" ht="14.1">
      <c r="C486" s="158"/>
      <c r="D486" s="158"/>
      <c r="E486" s="122"/>
      <c r="F486" s="122"/>
      <c r="G486" s="158"/>
      <c r="H486" s="158"/>
      <c r="I486" s="158"/>
      <c r="L486" s="225"/>
    </row>
    <row r="487" spans="3:12" ht="14.1">
      <c r="C487" s="158"/>
      <c r="D487" s="158"/>
      <c r="E487" s="122"/>
      <c r="F487" s="122"/>
      <c r="G487" s="158"/>
      <c r="H487" s="158"/>
      <c r="I487" s="158"/>
      <c r="L487" s="225"/>
    </row>
    <row r="488" spans="3:12" ht="14.1">
      <c r="C488" s="158"/>
      <c r="D488" s="158"/>
      <c r="E488" s="122"/>
      <c r="F488" s="122"/>
      <c r="G488" s="158"/>
      <c r="H488" s="158"/>
      <c r="I488" s="158"/>
      <c r="L488" s="225"/>
    </row>
    <row r="489" spans="3:12" ht="14.1">
      <c r="C489" s="158"/>
      <c r="D489" s="158"/>
      <c r="E489" s="122"/>
      <c r="F489" s="122"/>
      <c r="G489" s="158"/>
      <c r="H489" s="158"/>
      <c r="I489" s="158"/>
      <c r="L489" s="225"/>
    </row>
    <row r="490" spans="3:12" ht="14.1">
      <c r="C490" s="158"/>
      <c r="D490" s="158"/>
      <c r="E490" s="122"/>
      <c r="F490" s="122"/>
      <c r="G490" s="158"/>
      <c r="H490" s="158"/>
      <c r="I490" s="158"/>
      <c r="L490" s="225"/>
    </row>
    <row r="491" spans="3:12" ht="14.1">
      <c r="C491" s="158"/>
      <c r="D491" s="158"/>
      <c r="E491" s="122"/>
      <c r="F491" s="122"/>
      <c r="G491" s="158"/>
      <c r="H491" s="158"/>
      <c r="I491" s="158"/>
      <c r="L491" s="225"/>
    </row>
    <row r="492" spans="3:12" ht="14.1">
      <c r="C492" s="158"/>
      <c r="D492" s="158"/>
      <c r="E492" s="122"/>
      <c r="F492" s="122"/>
      <c r="G492" s="158"/>
      <c r="H492" s="158"/>
      <c r="I492" s="158"/>
      <c r="L492" s="225"/>
    </row>
    <row r="493" spans="3:12" ht="14.1">
      <c r="C493" s="158"/>
      <c r="D493" s="158"/>
      <c r="E493" s="122"/>
      <c r="F493" s="122"/>
      <c r="G493" s="158"/>
      <c r="H493" s="158"/>
      <c r="I493" s="158"/>
      <c r="L493" s="225"/>
    </row>
    <row r="494" spans="3:12" ht="14.1">
      <c r="C494" s="158"/>
      <c r="D494" s="158"/>
      <c r="E494" s="122"/>
      <c r="F494" s="122"/>
      <c r="G494" s="158"/>
      <c r="H494" s="158"/>
      <c r="I494" s="158"/>
      <c r="L494" s="225"/>
    </row>
    <row r="495" spans="3:12" ht="14.1">
      <c r="C495" s="158"/>
      <c r="D495" s="158"/>
      <c r="E495" s="122"/>
      <c r="F495" s="122"/>
      <c r="G495" s="158"/>
      <c r="H495" s="158"/>
      <c r="I495" s="158"/>
      <c r="L495" s="225"/>
    </row>
    <row r="496" spans="3:12" ht="14.1">
      <c r="C496" s="158"/>
      <c r="D496" s="158"/>
      <c r="E496" s="122"/>
      <c r="F496" s="122"/>
      <c r="G496" s="158"/>
      <c r="H496" s="158"/>
      <c r="I496" s="158"/>
      <c r="L496" s="225"/>
    </row>
    <row r="497" spans="3:12" ht="14.1">
      <c r="C497" s="158"/>
      <c r="D497" s="158"/>
      <c r="E497" s="122"/>
      <c r="F497" s="122"/>
      <c r="G497" s="158"/>
      <c r="H497" s="158"/>
      <c r="I497" s="158"/>
      <c r="L497" s="225"/>
    </row>
    <row r="498" spans="3:12" ht="14.1">
      <c r="C498" s="158"/>
      <c r="D498" s="158"/>
      <c r="E498" s="122"/>
      <c r="F498" s="122"/>
      <c r="G498" s="158"/>
      <c r="H498" s="158"/>
      <c r="I498" s="158"/>
      <c r="L498" s="225"/>
    </row>
    <row r="499" spans="3:12" ht="14.1">
      <c r="C499" s="158"/>
      <c r="D499" s="158"/>
      <c r="E499" s="122"/>
      <c r="F499" s="122"/>
      <c r="G499" s="158"/>
      <c r="H499" s="158"/>
      <c r="I499" s="158"/>
      <c r="L499" s="225"/>
    </row>
    <row r="500" spans="3:12" ht="14.1">
      <c r="C500" s="158"/>
      <c r="D500" s="158"/>
      <c r="E500" s="122"/>
      <c r="F500" s="122"/>
      <c r="G500" s="158"/>
      <c r="H500" s="158"/>
      <c r="I500" s="158"/>
      <c r="L500" s="225"/>
    </row>
    <row r="501" spans="3:12" ht="14.1">
      <c r="C501" s="158"/>
      <c r="D501" s="158"/>
      <c r="E501" s="122"/>
      <c r="F501" s="122"/>
      <c r="G501" s="158"/>
      <c r="H501" s="158"/>
      <c r="I501" s="158"/>
      <c r="L501" s="225"/>
    </row>
    <row r="502" spans="3:12" ht="14.1">
      <c r="C502" s="158"/>
      <c r="D502" s="158"/>
      <c r="E502" s="122"/>
      <c r="F502" s="122"/>
      <c r="G502" s="158"/>
      <c r="H502" s="158"/>
      <c r="I502" s="158"/>
      <c r="L502" s="225"/>
    </row>
    <row r="503" spans="3:12" ht="14.1">
      <c r="C503" s="158"/>
      <c r="D503" s="158"/>
      <c r="E503" s="122"/>
      <c r="F503" s="122"/>
      <c r="G503" s="158"/>
      <c r="H503" s="158"/>
      <c r="I503" s="158"/>
      <c r="L503" s="225"/>
    </row>
    <row r="504" spans="3:12" ht="14.1">
      <c r="C504" s="158"/>
      <c r="D504" s="158"/>
      <c r="E504" s="122"/>
      <c r="F504" s="122"/>
      <c r="G504" s="158"/>
      <c r="H504" s="158"/>
      <c r="I504" s="158"/>
      <c r="L504" s="225"/>
    </row>
    <row r="505" spans="3:12" ht="14.1">
      <c r="C505" s="158"/>
      <c r="D505" s="158"/>
      <c r="E505" s="122"/>
      <c r="F505" s="122"/>
      <c r="G505" s="158"/>
      <c r="H505" s="158"/>
      <c r="I505" s="158"/>
      <c r="L505" s="225"/>
    </row>
    <row r="506" spans="3:12" ht="14.1">
      <c r="C506" s="158"/>
      <c r="D506" s="158"/>
      <c r="E506" s="122"/>
      <c r="F506" s="122"/>
      <c r="G506" s="158"/>
      <c r="H506" s="158"/>
      <c r="I506" s="158"/>
      <c r="L506" s="225"/>
    </row>
    <row r="507" spans="3:12" ht="14.1">
      <c r="C507" s="158"/>
      <c r="D507" s="158"/>
      <c r="E507" s="122"/>
      <c r="F507" s="122"/>
      <c r="G507" s="158"/>
      <c r="H507" s="158"/>
      <c r="I507" s="158"/>
      <c r="L507" s="225"/>
    </row>
    <row r="508" spans="3:12" ht="14.1">
      <c r="C508" s="158"/>
      <c r="D508" s="158"/>
      <c r="E508" s="122"/>
      <c r="F508" s="122"/>
      <c r="G508" s="158"/>
      <c r="H508" s="158"/>
      <c r="I508" s="158"/>
      <c r="L508" s="225"/>
    </row>
    <row r="509" spans="3:12" ht="14.1">
      <c r="C509" s="158"/>
      <c r="D509" s="158"/>
      <c r="E509" s="122"/>
      <c r="F509" s="122"/>
      <c r="G509" s="158"/>
      <c r="H509" s="158"/>
      <c r="I509" s="158"/>
      <c r="L509" s="225"/>
    </row>
    <row r="510" spans="3:12" ht="14.1">
      <c r="C510" s="158"/>
      <c r="D510" s="158"/>
      <c r="E510" s="122"/>
      <c r="F510" s="122"/>
      <c r="G510" s="158"/>
      <c r="H510" s="158"/>
      <c r="I510" s="158"/>
      <c r="L510" s="225"/>
    </row>
    <row r="511" spans="3:12" ht="14.1">
      <c r="C511" s="158"/>
      <c r="D511" s="158"/>
      <c r="E511" s="122"/>
      <c r="F511" s="122"/>
      <c r="G511" s="158"/>
      <c r="H511" s="158"/>
      <c r="I511" s="158"/>
      <c r="L511" s="225"/>
    </row>
    <row r="512" spans="3:12" ht="14.1">
      <c r="C512" s="158"/>
      <c r="D512" s="158"/>
      <c r="E512" s="122"/>
      <c r="F512" s="122"/>
      <c r="G512" s="158"/>
      <c r="H512" s="158"/>
      <c r="I512" s="158"/>
      <c r="L512" s="225"/>
    </row>
    <row r="513" spans="3:12" ht="14.1">
      <c r="C513" s="158"/>
      <c r="D513" s="158"/>
      <c r="E513" s="122"/>
      <c r="F513" s="122"/>
      <c r="G513" s="158"/>
      <c r="H513" s="158"/>
      <c r="I513" s="158"/>
      <c r="L513" s="225"/>
    </row>
    <row r="514" spans="3:12" ht="14.1">
      <c r="C514" s="158"/>
      <c r="D514" s="158"/>
      <c r="E514" s="122"/>
      <c r="F514" s="122"/>
      <c r="G514" s="158"/>
      <c r="H514" s="158"/>
      <c r="I514" s="158"/>
      <c r="L514" s="225"/>
    </row>
    <row r="515" spans="3:12" ht="14.1">
      <c r="C515" s="158"/>
      <c r="D515" s="158"/>
      <c r="E515" s="122"/>
      <c r="F515" s="122"/>
      <c r="G515" s="158"/>
      <c r="H515" s="158"/>
      <c r="I515" s="158"/>
      <c r="L515" s="225"/>
    </row>
    <row r="516" spans="3:12" ht="14.1">
      <c r="C516" s="158"/>
      <c r="D516" s="158"/>
      <c r="E516" s="122"/>
      <c r="F516" s="122"/>
      <c r="G516" s="158"/>
      <c r="H516" s="158"/>
      <c r="I516" s="158"/>
      <c r="L516" s="225"/>
    </row>
    <row r="517" spans="3:12" ht="14.1">
      <c r="C517" s="158"/>
      <c r="D517" s="158"/>
      <c r="E517" s="122"/>
      <c r="F517" s="122"/>
      <c r="G517" s="158"/>
      <c r="H517" s="158"/>
      <c r="I517" s="158"/>
      <c r="L517" s="225"/>
    </row>
    <row r="518" spans="3:12" ht="14.1">
      <c r="C518" s="158"/>
      <c r="D518" s="158"/>
      <c r="E518" s="122"/>
      <c r="F518" s="122"/>
      <c r="G518" s="158"/>
      <c r="H518" s="158"/>
      <c r="I518" s="158"/>
      <c r="L518" s="225"/>
    </row>
    <row r="519" spans="3:12" ht="14.1">
      <c r="C519" s="158"/>
      <c r="D519" s="158"/>
      <c r="E519" s="122"/>
      <c r="F519" s="122"/>
      <c r="G519" s="158"/>
      <c r="H519" s="158"/>
      <c r="I519" s="158"/>
      <c r="L519" s="225"/>
    </row>
    <row r="520" spans="3:12" ht="14.1">
      <c r="C520" s="158"/>
      <c r="D520" s="158"/>
      <c r="E520" s="122"/>
      <c r="F520" s="122"/>
      <c r="G520" s="158"/>
      <c r="H520" s="158"/>
      <c r="I520" s="158"/>
      <c r="L520" s="225"/>
    </row>
    <row r="521" spans="3:12" ht="14.1">
      <c r="C521" s="158"/>
      <c r="D521" s="158"/>
      <c r="E521" s="122"/>
      <c r="F521" s="122"/>
      <c r="G521" s="158"/>
      <c r="H521" s="158"/>
      <c r="I521" s="158"/>
      <c r="L521" s="225"/>
    </row>
    <row r="522" spans="3:12" ht="14.1">
      <c r="C522" s="158"/>
      <c r="D522" s="158"/>
      <c r="E522" s="122"/>
      <c r="F522" s="122"/>
      <c r="G522" s="158"/>
      <c r="H522" s="158"/>
      <c r="I522" s="158"/>
      <c r="L522" s="225"/>
    </row>
    <row r="523" spans="3:12" ht="14.1">
      <c r="C523" s="158"/>
      <c r="D523" s="158"/>
      <c r="E523" s="122"/>
      <c r="F523" s="122"/>
      <c r="G523" s="158"/>
      <c r="H523" s="158"/>
      <c r="I523" s="158"/>
      <c r="L523" s="225"/>
    </row>
    <row r="524" spans="3:12" ht="14.1">
      <c r="C524" s="158"/>
      <c r="D524" s="158"/>
      <c r="E524" s="122"/>
      <c r="F524" s="122"/>
      <c r="G524" s="158"/>
      <c r="H524" s="158"/>
      <c r="I524" s="158"/>
      <c r="L524" s="225"/>
    </row>
    <row r="525" spans="3:12" ht="14.1">
      <c r="C525" s="158"/>
      <c r="D525" s="158"/>
      <c r="E525" s="122"/>
      <c r="F525" s="122"/>
      <c r="G525" s="158"/>
      <c r="H525" s="158"/>
      <c r="I525" s="158"/>
      <c r="L525" s="225"/>
    </row>
    <row r="526" spans="3:12" ht="14.1">
      <c r="C526" s="158"/>
      <c r="D526" s="158"/>
      <c r="E526" s="122"/>
      <c r="F526" s="122"/>
      <c r="G526" s="158"/>
      <c r="H526" s="158"/>
      <c r="I526" s="158"/>
      <c r="L526" s="225"/>
    </row>
    <row r="527" spans="3:12" ht="14.1">
      <c r="C527" s="158"/>
      <c r="D527" s="158"/>
      <c r="E527" s="122"/>
      <c r="F527" s="122"/>
      <c r="G527" s="158"/>
      <c r="H527" s="158"/>
      <c r="I527" s="158"/>
      <c r="L527" s="225"/>
    </row>
    <row r="528" spans="3:12" ht="14.1">
      <c r="C528" s="158"/>
      <c r="D528" s="158"/>
      <c r="E528" s="122"/>
      <c r="F528" s="122"/>
      <c r="G528" s="158"/>
      <c r="H528" s="158"/>
      <c r="I528" s="158"/>
      <c r="L528" s="225"/>
    </row>
    <row r="529" spans="3:12" ht="14.1">
      <c r="C529" s="158"/>
      <c r="D529" s="158"/>
      <c r="E529" s="122"/>
      <c r="F529" s="122"/>
      <c r="G529" s="158"/>
      <c r="H529" s="158"/>
      <c r="I529" s="158"/>
      <c r="L529" s="225"/>
    </row>
    <row r="530" spans="3:12" ht="14.1">
      <c r="C530" s="158"/>
      <c r="D530" s="158"/>
      <c r="E530" s="122"/>
      <c r="F530" s="122"/>
      <c r="G530" s="158"/>
      <c r="H530" s="158"/>
      <c r="I530" s="158"/>
      <c r="L530" s="225"/>
    </row>
    <row r="531" spans="3:12" ht="14.1">
      <c r="C531" s="158"/>
      <c r="D531" s="158"/>
      <c r="E531" s="122"/>
      <c r="F531" s="122"/>
      <c r="G531" s="158"/>
      <c r="H531" s="158"/>
      <c r="I531" s="158"/>
      <c r="L531" s="225"/>
    </row>
    <row r="532" spans="3:12" ht="14.1">
      <c r="C532" s="158"/>
      <c r="D532" s="158"/>
      <c r="E532" s="122"/>
      <c r="F532" s="122"/>
      <c r="G532" s="158"/>
      <c r="H532" s="158"/>
      <c r="I532" s="158"/>
      <c r="L532" s="225"/>
    </row>
    <row r="533" spans="3:12" ht="14.1">
      <c r="C533" s="158"/>
      <c r="D533" s="158"/>
      <c r="E533" s="122"/>
      <c r="F533" s="122"/>
      <c r="G533" s="158"/>
      <c r="H533" s="158"/>
      <c r="I533" s="158"/>
      <c r="L533" s="225"/>
    </row>
    <row r="534" spans="3:12" ht="14.1">
      <c r="C534" s="158"/>
      <c r="D534" s="158"/>
      <c r="E534" s="122"/>
      <c r="F534" s="122"/>
      <c r="G534" s="158"/>
      <c r="H534" s="158"/>
      <c r="I534" s="158"/>
      <c r="L534" s="225"/>
    </row>
    <row r="535" spans="3:12" ht="14.1">
      <c r="C535" s="158"/>
      <c r="D535" s="158"/>
      <c r="E535" s="122"/>
      <c r="F535" s="122"/>
      <c r="G535" s="158"/>
      <c r="H535" s="158"/>
      <c r="I535" s="158"/>
      <c r="L535" s="225"/>
    </row>
    <row r="536" spans="3:12" ht="14.1">
      <c r="C536" s="158"/>
      <c r="D536" s="158"/>
      <c r="E536" s="122"/>
      <c r="F536" s="122"/>
      <c r="G536" s="158"/>
      <c r="H536" s="158"/>
      <c r="I536" s="158"/>
      <c r="L536" s="225"/>
    </row>
    <row r="537" spans="3:12" ht="14.1">
      <c r="C537" s="158"/>
      <c r="D537" s="158"/>
      <c r="E537" s="122"/>
      <c r="F537" s="122"/>
      <c r="G537" s="158"/>
      <c r="H537" s="158"/>
      <c r="I537" s="158"/>
      <c r="L537" s="225"/>
    </row>
    <row r="538" spans="3:12" ht="14.1">
      <c r="C538" s="158"/>
      <c r="D538" s="158"/>
      <c r="E538" s="122"/>
      <c r="F538" s="122"/>
      <c r="G538" s="158"/>
      <c r="H538" s="158"/>
      <c r="I538" s="158"/>
      <c r="L538" s="225"/>
    </row>
    <row r="539" spans="3:12" ht="14.1">
      <c r="C539" s="158"/>
      <c r="D539" s="158"/>
      <c r="E539" s="122"/>
      <c r="F539" s="122"/>
      <c r="G539" s="158"/>
      <c r="H539" s="158"/>
      <c r="I539" s="158"/>
      <c r="L539" s="225"/>
    </row>
    <row r="540" spans="3:12" ht="14.1">
      <c r="C540" s="158"/>
      <c r="D540" s="158"/>
      <c r="E540" s="122"/>
      <c r="F540" s="122"/>
      <c r="G540" s="158"/>
      <c r="H540" s="158"/>
      <c r="I540" s="158"/>
      <c r="L540" s="225"/>
    </row>
    <row r="541" spans="3:12" ht="14.1">
      <c r="C541" s="158"/>
      <c r="D541" s="158"/>
      <c r="E541" s="122"/>
      <c r="F541" s="122"/>
      <c r="G541" s="158"/>
      <c r="H541" s="158"/>
      <c r="I541" s="158"/>
      <c r="L541" s="225"/>
    </row>
    <row r="542" spans="3:12" ht="14.1">
      <c r="C542" s="158"/>
      <c r="D542" s="158"/>
      <c r="E542" s="122"/>
      <c r="F542" s="122"/>
      <c r="G542" s="158"/>
      <c r="H542" s="158"/>
      <c r="I542" s="158"/>
      <c r="L542" s="225"/>
    </row>
    <row r="543" spans="3:12" ht="14.1">
      <c r="C543" s="158"/>
      <c r="D543" s="158"/>
      <c r="E543" s="122"/>
      <c r="F543" s="122"/>
      <c r="G543" s="158"/>
      <c r="H543" s="158"/>
      <c r="I543" s="158"/>
      <c r="L543" s="225"/>
    </row>
    <row r="544" spans="3:12" ht="14.1">
      <c r="C544" s="158"/>
      <c r="D544" s="158"/>
      <c r="E544" s="122"/>
      <c r="F544" s="122"/>
      <c r="G544" s="158"/>
      <c r="H544" s="158"/>
      <c r="I544" s="158"/>
      <c r="L544" s="225"/>
    </row>
    <row r="545" spans="3:12" ht="14.1">
      <c r="C545" s="158"/>
      <c r="D545" s="158"/>
      <c r="E545" s="122"/>
      <c r="F545" s="122"/>
      <c r="G545" s="158"/>
      <c r="H545" s="158"/>
      <c r="I545" s="158"/>
      <c r="L545" s="225"/>
    </row>
    <row r="546" spans="3:12" ht="14.1">
      <c r="C546" s="158"/>
      <c r="D546" s="158"/>
      <c r="E546" s="122"/>
      <c r="F546" s="122"/>
      <c r="G546" s="158"/>
      <c r="H546" s="158"/>
      <c r="I546" s="158"/>
      <c r="L546" s="225"/>
    </row>
    <row r="547" spans="3:12" ht="14.1">
      <c r="C547" s="158"/>
      <c r="D547" s="158"/>
      <c r="E547" s="122"/>
      <c r="F547" s="122"/>
      <c r="G547" s="158"/>
      <c r="H547" s="158"/>
      <c r="I547" s="158"/>
      <c r="L547" s="225"/>
    </row>
    <row r="548" spans="3:12" ht="14.1">
      <c r="C548" s="158"/>
      <c r="D548" s="158"/>
      <c r="E548" s="122"/>
      <c r="F548" s="122"/>
      <c r="G548" s="158"/>
      <c r="H548" s="158"/>
      <c r="I548" s="158"/>
      <c r="L548" s="225"/>
    </row>
    <row r="549" spans="3:12" ht="14.1">
      <c r="C549" s="158"/>
      <c r="D549" s="158"/>
      <c r="E549" s="122"/>
      <c r="F549" s="122"/>
      <c r="G549" s="158"/>
      <c r="H549" s="158"/>
      <c r="I549" s="158"/>
      <c r="L549" s="225"/>
    </row>
    <row r="550" spans="3:12" ht="14.1">
      <c r="C550" s="158"/>
      <c r="D550" s="158"/>
      <c r="E550" s="122"/>
      <c r="F550" s="122"/>
      <c r="G550" s="158"/>
      <c r="H550" s="158"/>
      <c r="I550" s="158"/>
      <c r="L550" s="225"/>
    </row>
    <row r="551" spans="3:12" ht="14.1">
      <c r="C551" s="158"/>
      <c r="D551" s="158"/>
      <c r="E551" s="122"/>
      <c r="F551" s="122"/>
      <c r="G551" s="158"/>
      <c r="H551" s="158"/>
      <c r="I551" s="158"/>
      <c r="L551" s="225"/>
    </row>
    <row r="552" spans="3:12" ht="14.1">
      <c r="C552" s="158"/>
      <c r="D552" s="158"/>
      <c r="E552" s="122"/>
      <c r="F552" s="122"/>
      <c r="G552" s="158"/>
      <c r="H552" s="158"/>
      <c r="I552" s="158"/>
      <c r="L552" s="225"/>
    </row>
    <row r="553" spans="3:12" ht="14.1">
      <c r="C553" s="158"/>
      <c r="D553" s="158"/>
      <c r="E553" s="122"/>
      <c r="F553" s="122"/>
      <c r="G553" s="158"/>
      <c r="H553" s="158"/>
      <c r="I553" s="158"/>
      <c r="L553" s="225"/>
    </row>
    <row r="554" spans="3:12" ht="14.1">
      <c r="C554" s="158"/>
      <c r="D554" s="158"/>
      <c r="E554" s="122"/>
      <c r="F554" s="122"/>
      <c r="G554" s="158"/>
      <c r="H554" s="158"/>
      <c r="I554" s="158"/>
      <c r="L554" s="225"/>
    </row>
    <row r="555" spans="3:12" ht="14.1">
      <c r="C555" s="158"/>
      <c r="D555" s="158"/>
      <c r="E555" s="122"/>
      <c r="F555" s="122"/>
      <c r="G555" s="158"/>
      <c r="H555" s="158"/>
      <c r="I555" s="158"/>
      <c r="L555" s="225"/>
    </row>
    <row r="556" spans="3:12" ht="14.1">
      <c r="C556" s="158"/>
      <c r="D556" s="158"/>
      <c r="E556" s="122"/>
      <c r="F556" s="122"/>
      <c r="G556" s="158"/>
      <c r="H556" s="158"/>
      <c r="I556" s="158"/>
      <c r="L556" s="225"/>
    </row>
    <row r="557" spans="3:12" ht="14.1">
      <c r="C557" s="158"/>
      <c r="D557" s="158"/>
      <c r="E557" s="122"/>
      <c r="F557" s="122"/>
      <c r="G557" s="158"/>
      <c r="H557" s="158"/>
      <c r="I557" s="158"/>
      <c r="L557" s="225"/>
    </row>
    <row r="558" spans="3:12" ht="14.1">
      <c r="C558" s="158"/>
      <c r="D558" s="158"/>
      <c r="E558" s="122"/>
      <c r="F558" s="122"/>
      <c r="G558" s="158"/>
      <c r="H558" s="158"/>
      <c r="I558" s="158"/>
      <c r="L558" s="225"/>
    </row>
    <row r="559" spans="3:12" ht="14.1">
      <c r="C559" s="158"/>
      <c r="D559" s="158"/>
      <c r="E559" s="122"/>
      <c r="F559" s="122"/>
      <c r="G559" s="158"/>
      <c r="H559" s="158"/>
      <c r="I559" s="158"/>
      <c r="L559" s="225"/>
    </row>
    <row r="560" spans="3:12" ht="14.1">
      <c r="C560" s="158"/>
      <c r="D560" s="158"/>
      <c r="E560" s="122"/>
      <c r="F560" s="122"/>
      <c r="G560" s="158"/>
      <c r="H560" s="158"/>
      <c r="I560" s="158"/>
      <c r="L560" s="225"/>
    </row>
    <row r="561" spans="3:12" ht="14.1">
      <c r="C561" s="158"/>
      <c r="D561" s="158"/>
      <c r="E561" s="122"/>
      <c r="F561" s="122"/>
      <c r="G561" s="158"/>
      <c r="H561" s="158"/>
      <c r="I561" s="158"/>
      <c r="L561" s="225"/>
    </row>
    <row r="562" spans="3:12" ht="14.1">
      <c r="C562" s="158"/>
      <c r="D562" s="158"/>
      <c r="E562" s="122"/>
      <c r="F562" s="122"/>
      <c r="G562" s="158"/>
      <c r="H562" s="158"/>
      <c r="I562" s="158"/>
      <c r="L562" s="225"/>
    </row>
    <row r="563" spans="3:12" ht="14.1">
      <c r="C563" s="158"/>
      <c r="D563" s="158"/>
      <c r="E563" s="122"/>
      <c r="F563" s="122"/>
      <c r="G563" s="158"/>
      <c r="H563" s="158"/>
      <c r="I563" s="158"/>
      <c r="L563" s="225"/>
    </row>
    <row r="564" spans="3:12" ht="14.1">
      <c r="C564" s="158"/>
      <c r="D564" s="158"/>
      <c r="E564" s="122"/>
      <c r="F564" s="122"/>
      <c r="G564" s="158"/>
      <c r="H564" s="158"/>
      <c r="I564" s="158"/>
      <c r="L564" s="225"/>
    </row>
    <row r="565" spans="3:12" ht="14.1">
      <c r="C565" s="158"/>
      <c r="D565" s="158"/>
      <c r="E565" s="122"/>
      <c r="F565" s="122"/>
      <c r="G565" s="158"/>
      <c r="H565" s="158"/>
      <c r="I565" s="158"/>
      <c r="L565" s="225"/>
    </row>
    <row r="566" spans="3:12" ht="14.1">
      <c r="C566" s="158"/>
      <c r="D566" s="158"/>
      <c r="E566" s="122"/>
      <c r="F566" s="122"/>
      <c r="G566" s="158"/>
      <c r="H566" s="158"/>
      <c r="I566" s="158"/>
      <c r="L566" s="225"/>
    </row>
    <row r="567" spans="3:12" ht="14.1">
      <c r="C567" s="158"/>
      <c r="D567" s="158"/>
      <c r="E567" s="122"/>
      <c r="F567" s="122"/>
      <c r="G567" s="158"/>
      <c r="H567" s="158"/>
      <c r="I567" s="158"/>
      <c r="L567" s="225"/>
    </row>
    <row r="568" spans="3:12" ht="14.1">
      <c r="C568" s="158"/>
      <c r="D568" s="158"/>
      <c r="E568" s="122"/>
      <c r="F568" s="122"/>
      <c r="G568" s="158"/>
      <c r="H568" s="158"/>
      <c r="I568" s="158"/>
      <c r="L568" s="225"/>
    </row>
    <row r="569" spans="3:12" ht="14.1">
      <c r="C569" s="158"/>
      <c r="D569" s="158"/>
      <c r="E569" s="122"/>
      <c r="F569" s="122"/>
      <c r="G569" s="158"/>
      <c r="H569" s="158"/>
      <c r="I569" s="158"/>
      <c r="L569" s="225"/>
    </row>
    <row r="570" spans="3:12" ht="14.1">
      <c r="C570" s="158"/>
      <c r="D570" s="158"/>
      <c r="E570" s="122"/>
      <c r="F570" s="122"/>
      <c r="G570" s="158"/>
      <c r="H570" s="158"/>
      <c r="I570" s="158"/>
      <c r="L570" s="225"/>
    </row>
    <row r="571" spans="3:12" ht="14.1">
      <c r="C571" s="158"/>
      <c r="D571" s="158"/>
      <c r="E571" s="122"/>
      <c r="F571" s="122"/>
      <c r="G571" s="158"/>
      <c r="H571" s="158"/>
      <c r="I571" s="158"/>
      <c r="L571" s="225"/>
    </row>
    <row r="572" spans="3:12" ht="14.1">
      <c r="C572" s="158"/>
      <c r="D572" s="158"/>
      <c r="E572" s="122"/>
      <c r="F572" s="122"/>
      <c r="G572" s="158"/>
      <c r="H572" s="158"/>
      <c r="I572" s="158"/>
      <c r="L572" s="225"/>
    </row>
    <row r="573" spans="3:12" ht="14.1">
      <c r="C573" s="158"/>
      <c r="D573" s="158"/>
      <c r="E573" s="122"/>
      <c r="F573" s="122"/>
      <c r="G573" s="158"/>
      <c r="H573" s="158"/>
      <c r="I573" s="158"/>
      <c r="L573" s="225"/>
    </row>
    <row r="574" spans="3:12" ht="14.1">
      <c r="C574" s="158"/>
      <c r="D574" s="158"/>
      <c r="E574" s="122"/>
      <c r="F574" s="122"/>
      <c r="G574" s="158"/>
      <c r="H574" s="158"/>
      <c r="I574" s="158"/>
      <c r="L574" s="225"/>
    </row>
    <row r="575" spans="3:12" ht="14.1">
      <c r="C575" s="158"/>
      <c r="D575" s="158"/>
      <c r="E575" s="122"/>
      <c r="F575" s="122"/>
      <c r="G575" s="158"/>
      <c r="H575" s="158"/>
      <c r="I575" s="158"/>
      <c r="L575" s="225"/>
    </row>
    <row r="576" spans="3:12" ht="14.1">
      <c r="C576" s="158"/>
      <c r="D576" s="158"/>
      <c r="E576" s="122"/>
      <c r="F576" s="122"/>
      <c r="G576" s="158"/>
      <c r="H576" s="158"/>
      <c r="I576" s="158"/>
      <c r="L576" s="225"/>
    </row>
    <row r="577" spans="3:12" ht="14.1">
      <c r="C577" s="158"/>
      <c r="D577" s="158"/>
      <c r="E577" s="122"/>
      <c r="F577" s="122"/>
      <c r="G577" s="158"/>
      <c r="H577" s="158"/>
      <c r="I577" s="158"/>
      <c r="L577" s="225"/>
    </row>
    <row r="578" spans="3:12" ht="14.1">
      <c r="C578" s="158"/>
      <c r="D578" s="158"/>
      <c r="E578" s="122"/>
      <c r="F578" s="122"/>
      <c r="G578" s="158"/>
      <c r="H578" s="158"/>
      <c r="I578" s="158"/>
      <c r="L578" s="225"/>
    </row>
    <row r="579" spans="3:12" ht="14.1">
      <c r="C579" s="158"/>
      <c r="D579" s="158"/>
      <c r="E579" s="122"/>
      <c r="F579" s="122"/>
      <c r="G579" s="158"/>
      <c r="H579" s="158"/>
      <c r="I579" s="158"/>
      <c r="L579" s="225"/>
    </row>
    <row r="580" spans="3:12" ht="14.1">
      <c r="C580" s="158"/>
      <c r="D580" s="158"/>
      <c r="E580" s="122"/>
      <c r="F580" s="122"/>
      <c r="G580" s="158"/>
      <c r="H580" s="158"/>
      <c r="I580" s="158"/>
      <c r="L580" s="225"/>
    </row>
    <row r="581" spans="3:12" ht="14.1">
      <c r="C581" s="158"/>
      <c r="D581" s="158"/>
      <c r="E581" s="122"/>
      <c r="F581" s="122"/>
      <c r="G581" s="158"/>
      <c r="H581" s="158"/>
      <c r="I581" s="158"/>
      <c r="L581" s="225"/>
    </row>
    <row r="582" spans="3:12" ht="14.1">
      <c r="C582" s="158"/>
      <c r="D582" s="158"/>
      <c r="E582" s="122"/>
      <c r="F582" s="122"/>
      <c r="G582" s="158"/>
      <c r="H582" s="158"/>
      <c r="I582" s="158"/>
      <c r="L582" s="225"/>
    </row>
    <row r="583" spans="3:12" ht="14.1">
      <c r="C583" s="158"/>
      <c r="D583" s="158"/>
      <c r="E583" s="122"/>
      <c r="F583" s="122"/>
      <c r="G583" s="158"/>
      <c r="H583" s="158"/>
      <c r="I583" s="158"/>
      <c r="L583" s="225"/>
    </row>
    <row r="584" spans="3:12" ht="14.1">
      <c r="C584" s="158"/>
      <c r="D584" s="158"/>
      <c r="E584" s="122"/>
      <c r="F584" s="122"/>
      <c r="G584" s="158"/>
      <c r="H584" s="158"/>
      <c r="I584" s="158"/>
      <c r="L584" s="225"/>
    </row>
    <row r="585" spans="3:12" ht="14.1">
      <c r="C585" s="158"/>
      <c r="D585" s="158"/>
      <c r="E585" s="122"/>
      <c r="F585" s="122"/>
      <c r="G585" s="158"/>
      <c r="H585" s="158"/>
      <c r="I585" s="158"/>
      <c r="L585" s="225"/>
    </row>
    <row r="586" spans="3:12" ht="14.1">
      <c r="C586" s="158"/>
      <c r="D586" s="158"/>
      <c r="E586" s="122"/>
      <c r="F586" s="122"/>
      <c r="G586" s="158"/>
      <c r="H586" s="158"/>
      <c r="I586" s="158"/>
      <c r="L586" s="225"/>
    </row>
    <row r="587" spans="3:12" ht="14.1">
      <c r="C587" s="158"/>
      <c r="D587" s="158"/>
      <c r="E587" s="122"/>
      <c r="F587" s="122"/>
      <c r="G587" s="158"/>
      <c r="H587" s="158"/>
      <c r="I587" s="158"/>
      <c r="L587" s="225"/>
    </row>
    <row r="588" spans="3:12" ht="14.1">
      <c r="C588" s="158"/>
      <c r="D588" s="158"/>
      <c r="E588" s="122"/>
      <c r="F588" s="122"/>
      <c r="G588" s="158"/>
      <c r="H588" s="158"/>
      <c r="I588" s="158"/>
      <c r="L588" s="225"/>
    </row>
    <row r="589" spans="3:12" ht="14.1">
      <c r="C589" s="158"/>
      <c r="D589" s="158"/>
      <c r="E589" s="122"/>
      <c r="F589" s="122"/>
      <c r="G589" s="158"/>
      <c r="H589" s="158"/>
      <c r="I589" s="158"/>
      <c r="L589" s="225"/>
    </row>
    <row r="590" spans="3:12" ht="14.1">
      <c r="C590" s="158"/>
      <c r="D590" s="158"/>
      <c r="E590" s="122"/>
      <c r="F590" s="122"/>
      <c r="G590" s="158"/>
      <c r="H590" s="158"/>
      <c r="I590" s="158"/>
      <c r="L590" s="225"/>
    </row>
    <row r="591" spans="3:12" ht="14.1">
      <c r="C591" s="158"/>
      <c r="D591" s="158"/>
      <c r="E591" s="122"/>
      <c r="F591" s="122"/>
      <c r="G591" s="158"/>
      <c r="H591" s="158"/>
      <c r="I591" s="158"/>
      <c r="L591" s="225"/>
    </row>
    <row r="592" spans="3:12" ht="14.1">
      <c r="C592" s="158"/>
      <c r="D592" s="158"/>
      <c r="E592" s="122"/>
      <c r="F592" s="122"/>
      <c r="G592" s="158"/>
      <c r="H592" s="158"/>
      <c r="I592" s="158"/>
      <c r="L592" s="225"/>
    </row>
    <row r="593" spans="3:12" ht="14.1">
      <c r="C593" s="158"/>
      <c r="D593" s="158"/>
      <c r="E593" s="122"/>
      <c r="F593" s="122"/>
      <c r="G593" s="158"/>
      <c r="H593" s="158"/>
      <c r="I593" s="158"/>
      <c r="L593" s="225"/>
    </row>
    <row r="594" spans="3:12" ht="14.1">
      <c r="C594" s="158"/>
      <c r="D594" s="158"/>
      <c r="E594" s="122"/>
      <c r="F594" s="122"/>
      <c r="G594" s="158"/>
      <c r="H594" s="158"/>
      <c r="I594" s="158"/>
      <c r="L594" s="225"/>
    </row>
    <row r="595" spans="3:12" ht="14.1">
      <c r="C595" s="158"/>
      <c r="D595" s="158"/>
      <c r="E595" s="122"/>
      <c r="F595" s="122"/>
      <c r="G595" s="158"/>
      <c r="H595" s="158"/>
      <c r="I595" s="158"/>
      <c r="L595" s="225"/>
    </row>
    <row r="596" spans="3:12" ht="14.1">
      <c r="C596" s="158"/>
      <c r="D596" s="158"/>
      <c r="E596" s="122"/>
      <c r="F596" s="122"/>
      <c r="G596" s="158"/>
      <c r="H596" s="158"/>
      <c r="I596" s="158"/>
      <c r="L596" s="225"/>
    </row>
    <row r="597" spans="3:12" ht="14.1">
      <c r="C597" s="158"/>
      <c r="D597" s="158"/>
      <c r="E597" s="122"/>
      <c r="F597" s="122"/>
      <c r="G597" s="158"/>
      <c r="H597" s="158"/>
      <c r="I597" s="158"/>
      <c r="L597" s="225"/>
    </row>
    <row r="598" spans="3:12" ht="14.1">
      <c r="C598" s="158"/>
      <c r="D598" s="158"/>
      <c r="E598" s="122"/>
      <c r="F598" s="122"/>
      <c r="G598" s="158"/>
      <c r="H598" s="158"/>
      <c r="I598" s="158"/>
      <c r="L598" s="225"/>
    </row>
    <row r="599" spans="3:12" ht="14.1">
      <c r="C599" s="158"/>
      <c r="D599" s="158"/>
      <c r="E599" s="122"/>
      <c r="F599" s="122"/>
      <c r="G599" s="158"/>
      <c r="H599" s="158"/>
      <c r="I599" s="158"/>
      <c r="L599" s="225"/>
    </row>
    <row r="600" spans="3:12" ht="14.1">
      <c r="C600" s="158"/>
      <c r="D600" s="158"/>
      <c r="E600" s="122"/>
      <c r="F600" s="122"/>
      <c r="G600" s="158"/>
      <c r="H600" s="158"/>
      <c r="I600" s="158"/>
      <c r="L600" s="225"/>
    </row>
    <row r="601" spans="3:12" ht="14.1">
      <c r="C601" s="158"/>
      <c r="D601" s="158"/>
      <c r="E601" s="122"/>
      <c r="F601" s="122"/>
      <c r="G601" s="158"/>
      <c r="H601" s="158"/>
      <c r="I601" s="158"/>
      <c r="L601" s="225"/>
    </row>
    <row r="602" spans="3:12" ht="14.1">
      <c r="C602" s="158"/>
      <c r="D602" s="158"/>
      <c r="E602" s="122"/>
      <c r="F602" s="122"/>
      <c r="G602" s="158"/>
      <c r="H602" s="158"/>
      <c r="I602" s="158"/>
      <c r="L602" s="225"/>
    </row>
    <row r="603" spans="3:12" ht="14.1">
      <c r="C603" s="158"/>
      <c r="D603" s="158"/>
      <c r="E603" s="122"/>
      <c r="F603" s="122"/>
      <c r="G603" s="158"/>
      <c r="H603" s="158"/>
      <c r="I603" s="158"/>
      <c r="L603" s="225"/>
    </row>
    <row r="604" spans="3:12" ht="14.1">
      <c r="C604" s="158"/>
      <c r="D604" s="158"/>
      <c r="E604" s="122"/>
      <c r="F604" s="122"/>
      <c r="G604" s="158"/>
      <c r="H604" s="158"/>
      <c r="I604" s="158"/>
      <c r="L604" s="225"/>
    </row>
    <row r="605" spans="3:12" ht="14.1">
      <c r="C605" s="158"/>
      <c r="D605" s="158"/>
      <c r="E605" s="122"/>
      <c r="F605" s="122"/>
      <c r="G605" s="158"/>
      <c r="H605" s="158"/>
      <c r="I605" s="158"/>
      <c r="L605" s="225"/>
    </row>
    <row r="606" spans="3:12" ht="14.1">
      <c r="C606" s="158"/>
      <c r="D606" s="158"/>
      <c r="E606" s="122"/>
      <c r="F606" s="122"/>
      <c r="G606" s="158"/>
      <c r="H606" s="158"/>
      <c r="I606" s="158"/>
      <c r="L606" s="225"/>
    </row>
    <row r="607" spans="3:12" ht="14.1">
      <c r="C607" s="158"/>
      <c r="D607" s="158"/>
      <c r="E607" s="122"/>
      <c r="F607" s="122"/>
      <c r="G607" s="158"/>
      <c r="H607" s="158"/>
      <c r="I607" s="158"/>
      <c r="L607" s="225"/>
    </row>
    <row r="608" spans="3:12" ht="14.1">
      <c r="C608" s="158"/>
      <c r="D608" s="158"/>
      <c r="E608" s="122"/>
      <c r="F608" s="122"/>
      <c r="G608" s="158"/>
      <c r="H608" s="158"/>
      <c r="I608" s="158"/>
      <c r="L608" s="225"/>
    </row>
    <row r="609" spans="3:12" ht="14.1">
      <c r="C609" s="158"/>
      <c r="D609" s="158"/>
      <c r="E609" s="122"/>
      <c r="F609" s="122"/>
      <c r="G609" s="158"/>
      <c r="H609" s="158"/>
      <c r="I609" s="158"/>
      <c r="L609" s="225"/>
    </row>
    <row r="610" spans="3:12" ht="14.1">
      <c r="C610" s="158"/>
      <c r="D610" s="158"/>
      <c r="E610" s="122"/>
      <c r="F610" s="122"/>
      <c r="G610" s="158"/>
      <c r="H610" s="158"/>
      <c r="I610" s="158"/>
      <c r="L610" s="225"/>
    </row>
    <row r="611" spans="3:12" ht="14.1">
      <c r="C611" s="158"/>
      <c r="D611" s="158"/>
      <c r="E611" s="122"/>
      <c r="F611" s="122"/>
      <c r="G611" s="158"/>
      <c r="H611" s="158"/>
      <c r="I611" s="158"/>
      <c r="L611" s="225"/>
    </row>
    <row r="612" spans="3:12" ht="14.1">
      <c r="C612" s="158"/>
      <c r="D612" s="158"/>
      <c r="E612" s="122"/>
      <c r="F612" s="122"/>
      <c r="G612" s="158"/>
      <c r="H612" s="158"/>
      <c r="I612" s="158"/>
      <c r="L612" s="225"/>
    </row>
    <row r="613" spans="3:12" ht="14.1">
      <c r="C613" s="158"/>
      <c r="D613" s="158"/>
      <c r="E613" s="122"/>
      <c r="F613" s="122"/>
      <c r="G613" s="158"/>
      <c r="H613" s="158"/>
      <c r="I613" s="158"/>
    </row>
    <row r="614" spans="3:12" ht="14.1">
      <c r="C614" s="158"/>
      <c r="D614" s="158"/>
      <c r="E614" s="122"/>
      <c r="F614" s="122"/>
      <c r="G614" s="158"/>
      <c r="H614" s="158"/>
      <c r="I614" s="158"/>
    </row>
    <row r="615" spans="3:12" ht="14.1">
      <c r="C615" s="158"/>
      <c r="D615" s="158"/>
      <c r="E615" s="122"/>
      <c r="F615" s="122"/>
      <c r="G615" s="158"/>
      <c r="H615" s="158"/>
      <c r="I615" s="158"/>
    </row>
    <row r="616" spans="3:12" ht="14.1">
      <c r="C616" s="158"/>
      <c r="D616" s="158"/>
      <c r="E616" s="122"/>
      <c r="F616" s="122"/>
      <c r="G616" s="158"/>
      <c r="H616" s="158"/>
      <c r="I616" s="158"/>
    </row>
    <row r="617" spans="3:12" ht="14.1">
      <c r="C617" s="158"/>
      <c r="D617" s="158"/>
      <c r="E617" s="122"/>
      <c r="F617" s="122"/>
      <c r="G617" s="158"/>
      <c r="H617" s="158"/>
      <c r="I617" s="158"/>
    </row>
    <row r="618" spans="3:12" ht="14.1">
      <c r="C618" s="158"/>
      <c r="D618" s="158"/>
      <c r="E618" s="122"/>
      <c r="F618" s="122"/>
      <c r="G618" s="158"/>
      <c r="H618" s="158"/>
      <c r="I618" s="158"/>
    </row>
    <row r="619" spans="3:12" ht="14.1">
      <c r="C619" s="158"/>
      <c r="D619" s="158"/>
      <c r="E619" s="122"/>
      <c r="F619" s="122"/>
      <c r="G619" s="158"/>
      <c r="H619" s="158"/>
      <c r="I619" s="158"/>
    </row>
    <row r="620" spans="3:12" ht="14.1">
      <c r="C620" s="158"/>
      <c r="D620" s="158"/>
      <c r="E620" s="122"/>
      <c r="F620" s="122"/>
      <c r="G620" s="158"/>
      <c r="H620" s="158"/>
      <c r="I620" s="158"/>
    </row>
    <row r="621" spans="3:12" ht="14.1">
      <c r="C621" s="158"/>
      <c r="D621" s="158"/>
      <c r="E621" s="122"/>
      <c r="F621" s="122"/>
      <c r="G621" s="158"/>
      <c r="H621" s="158"/>
      <c r="I621" s="158"/>
    </row>
    <row r="622" spans="3:12" ht="14.1">
      <c r="C622" s="158"/>
      <c r="D622" s="158"/>
      <c r="E622" s="122"/>
      <c r="F622" s="122"/>
      <c r="G622" s="158"/>
      <c r="H622" s="158"/>
      <c r="I622" s="158"/>
    </row>
    <row r="623" spans="3:12" ht="14.1">
      <c r="C623" s="158"/>
      <c r="D623" s="158"/>
      <c r="E623" s="122"/>
      <c r="F623" s="122"/>
      <c r="G623" s="158"/>
      <c r="H623" s="158"/>
      <c r="I623" s="158"/>
    </row>
    <row r="624" spans="3:12" ht="14.1">
      <c r="C624" s="158"/>
      <c r="D624" s="158"/>
      <c r="E624" s="122"/>
      <c r="F624" s="122"/>
      <c r="G624" s="158"/>
      <c r="H624" s="158"/>
      <c r="I624" s="158"/>
    </row>
    <row r="625" spans="3:9" ht="14.1">
      <c r="C625" s="158"/>
      <c r="D625" s="158"/>
      <c r="E625" s="122"/>
      <c r="F625" s="122"/>
      <c r="G625" s="158"/>
      <c r="H625" s="158"/>
      <c r="I625" s="158"/>
    </row>
    <row r="626" spans="3:9" ht="14.1">
      <c r="C626" s="158"/>
      <c r="D626" s="158"/>
      <c r="E626" s="122"/>
      <c r="F626" s="122"/>
      <c r="G626" s="158"/>
      <c r="H626" s="158"/>
      <c r="I626" s="158"/>
    </row>
    <row r="627" spans="3:9" ht="14.1">
      <c r="C627" s="158"/>
      <c r="D627" s="158"/>
      <c r="E627" s="122"/>
      <c r="F627" s="122"/>
      <c r="G627" s="158"/>
      <c r="H627" s="158"/>
      <c r="I627" s="158"/>
    </row>
    <row r="628" spans="3:9" ht="14.1">
      <c r="C628" s="158"/>
      <c r="D628" s="158"/>
      <c r="E628" s="122"/>
      <c r="F628" s="122"/>
      <c r="G628" s="158"/>
      <c r="H628" s="158"/>
      <c r="I628" s="158"/>
    </row>
    <row r="629" spans="3:9" ht="14.1">
      <c r="C629" s="158"/>
      <c r="D629" s="158"/>
      <c r="E629" s="122"/>
      <c r="F629" s="122"/>
      <c r="G629" s="158"/>
      <c r="H629" s="158"/>
      <c r="I629" s="158"/>
    </row>
    <row r="630" spans="3:9" ht="14.1">
      <c r="C630" s="158"/>
      <c r="D630" s="158"/>
      <c r="E630" s="122"/>
      <c r="F630" s="122"/>
      <c r="G630" s="158"/>
      <c r="H630" s="158"/>
      <c r="I630" s="158"/>
    </row>
    <row r="631" spans="3:9" ht="14.1">
      <c r="C631" s="158"/>
      <c r="D631" s="158"/>
      <c r="E631" s="122"/>
      <c r="F631" s="122"/>
      <c r="G631" s="158"/>
      <c r="H631" s="158"/>
      <c r="I631" s="158"/>
    </row>
    <row r="632" spans="3:9" ht="14.1">
      <c r="C632" s="158"/>
      <c r="D632" s="158"/>
      <c r="E632" s="122"/>
      <c r="F632" s="122"/>
      <c r="G632" s="158"/>
      <c r="H632" s="158"/>
      <c r="I632" s="158"/>
    </row>
    <row r="633" spans="3:9" ht="14.1">
      <c r="C633" s="158"/>
      <c r="D633" s="158"/>
      <c r="E633" s="122"/>
      <c r="F633" s="122"/>
      <c r="G633" s="158"/>
      <c r="H633" s="158"/>
      <c r="I633" s="158"/>
    </row>
    <row r="634" spans="3:9" ht="14.1">
      <c r="C634" s="158"/>
      <c r="D634" s="158"/>
      <c r="E634" s="122"/>
      <c r="F634" s="122"/>
      <c r="G634" s="158"/>
      <c r="H634" s="158"/>
      <c r="I634" s="158"/>
    </row>
    <row r="635" spans="3:9" ht="14.1">
      <c r="C635" s="158"/>
      <c r="D635" s="158"/>
      <c r="E635" s="122"/>
      <c r="F635" s="122"/>
      <c r="G635" s="158"/>
      <c r="H635" s="158"/>
      <c r="I635" s="158"/>
    </row>
    <row r="636" spans="3:9" ht="14.1">
      <c r="C636" s="158"/>
      <c r="D636" s="158"/>
      <c r="E636" s="122"/>
      <c r="F636" s="122"/>
      <c r="G636" s="158"/>
      <c r="H636" s="158"/>
      <c r="I636" s="158"/>
    </row>
    <row r="637" spans="3:9" ht="14.1">
      <c r="C637" s="158"/>
      <c r="D637" s="158"/>
      <c r="E637" s="122"/>
      <c r="F637" s="122"/>
      <c r="G637" s="158"/>
      <c r="H637" s="158"/>
      <c r="I637" s="158"/>
    </row>
    <row r="638" spans="3:9" ht="14.1">
      <c r="C638" s="158"/>
      <c r="D638" s="158"/>
      <c r="E638" s="122"/>
      <c r="F638" s="122"/>
      <c r="G638" s="158"/>
      <c r="H638" s="158"/>
      <c r="I638" s="158"/>
    </row>
    <row r="639" spans="3:9" ht="14.1">
      <c r="C639" s="158"/>
      <c r="D639" s="158"/>
      <c r="E639" s="122"/>
      <c r="F639" s="122"/>
      <c r="G639" s="158"/>
      <c r="H639" s="158"/>
      <c r="I639" s="158"/>
    </row>
    <row r="640" spans="3:9" ht="14.1">
      <c r="C640" s="158"/>
      <c r="D640" s="158"/>
      <c r="E640" s="122"/>
      <c r="F640" s="122"/>
      <c r="G640" s="158"/>
      <c r="H640" s="158"/>
      <c r="I640" s="158"/>
    </row>
    <row r="641" spans="3:9" ht="14.1">
      <c r="C641" s="158"/>
      <c r="D641" s="158"/>
      <c r="E641" s="122"/>
      <c r="F641" s="122"/>
      <c r="G641" s="158"/>
      <c r="H641" s="158"/>
      <c r="I641" s="158"/>
    </row>
    <row r="642" spans="3:9" ht="14.1">
      <c r="C642" s="158"/>
      <c r="D642" s="158"/>
      <c r="E642" s="122"/>
      <c r="F642" s="122"/>
      <c r="G642" s="158"/>
      <c r="H642" s="158"/>
      <c r="I642" s="158"/>
    </row>
    <row r="643" spans="3:9" ht="14.1">
      <c r="C643" s="158"/>
      <c r="D643" s="158"/>
      <c r="E643" s="122"/>
      <c r="F643" s="122"/>
      <c r="G643" s="158"/>
      <c r="H643" s="158"/>
      <c r="I643" s="158"/>
    </row>
    <row r="644" spans="3:9" ht="14.1">
      <c r="C644" s="158"/>
      <c r="D644" s="158"/>
      <c r="E644" s="122"/>
      <c r="F644" s="122"/>
      <c r="G644" s="158"/>
      <c r="H644" s="158"/>
      <c r="I644" s="158"/>
    </row>
    <row r="645" spans="3:9" ht="14.1">
      <c r="C645" s="158"/>
      <c r="D645" s="158"/>
      <c r="E645" s="122"/>
      <c r="F645" s="122"/>
      <c r="G645" s="158"/>
      <c r="H645" s="158"/>
      <c r="I645" s="158"/>
    </row>
    <row r="646" spans="3:9" ht="14.1">
      <c r="C646" s="158"/>
      <c r="D646" s="158"/>
      <c r="E646" s="122"/>
      <c r="F646" s="122"/>
      <c r="G646" s="158"/>
      <c r="H646" s="158"/>
      <c r="I646" s="158"/>
    </row>
    <row r="647" spans="3:9" ht="14.1">
      <c r="C647" s="158"/>
      <c r="D647" s="158"/>
      <c r="E647" s="122"/>
      <c r="F647" s="122"/>
      <c r="G647" s="158"/>
      <c r="H647" s="158"/>
      <c r="I647" s="158"/>
    </row>
    <row r="648" spans="3:9" ht="14.1">
      <c r="C648" s="158"/>
      <c r="D648" s="158"/>
      <c r="E648" s="122"/>
      <c r="F648" s="122"/>
      <c r="G648" s="158"/>
      <c r="H648" s="158"/>
      <c r="I648" s="158"/>
    </row>
    <row r="649" spans="3:9" ht="14.1">
      <c r="C649" s="158"/>
      <c r="D649" s="158"/>
      <c r="E649" s="122"/>
      <c r="F649" s="122"/>
      <c r="G649" s="158"/>
      <c r="H649" s="158"/>
      <c r="I649" s="158"/>
    </row>
    <row r="650" spans="3:9" ht="14.1">
      <c r="C650" s="158"/>
      <c r="D650" s="158"/>
      <c r="E650" s="122"/>
      <c r="F650" s="122"/>
      <c r="G650" s="158"/>
      <c r="H650" s="158"/>
      <c r="I650" s="158"/>
    </row>
    <row r="651" spans="3:9" ht="14.1">
      <c r="C651" s="158"/>
      <c r="D651" s="158"/>
      <c r="E651" s="122"/>
      <c r="F651" s="122"/>
      <c r="G651" s="158"/>
      <c r="H651" s="158"/>
      <c r="I651" s="158"/>
    </row>
    <row r="652" spans="3:9" ht="14.1">
      <c r="C652" s="158"/>
      <c r="D652" s="158"/>
      <c r="E652" s="122"/>
      <c r="F652" s="122"/>
      <c r="G652" s="158"/>
      <c r="H652" s="158"/>
      <c r="I652" s="158"/>
    </row>
    <row r="653" spans="3:9" ht="14.1">
      <c r="C653" s="158"/>
      <c r="D653" s="158"/>
      <c r="E653" s="122"/>
      <c r="F653" s="122"/>
      <c r="G653" s="158"/>
      <c r="H653" s="158"/>
      <c r="I653" s="158"/>
    </row>
    <row r="654" spans="3:9" ht="14.1">
      <c r="C654" s="158"/>
      <c r="D654" s="158"/>
      <c r="E654" s="122"/>
      <c r="F654" s="122"/>
      <c r="G654" s="158"/>
      <c r="H654" s="158"/>
      <c r="I654" s="158"/>
    </row>
    <row r="655" spans="3:9" ht="14.1">
      <c r="C655" s="158"/>
      <c r="D655" s="158"/>
      <c r="E655" s="122"/>
      <c r="F655" s="122"/>
      <c r="G655" s="158"/>
      <c r="H655" s="158"/>
      <c r="I655" s="158"/>
    </row>
    <row r="656" spans="3:9" ht="14.1">
      <c r="C656" s="158"/>
      <c r="D656" s="158"/>
      <c r="E656" s="122"/>
      <c r="F656" s="122"/>
      <c r="G656" s="158"/>
      <c r="H656" s="158"/>
      <c r="I656" s="158"/>
    </row>
    <row r="657" spans="3:9" ht="14.1">
      <c r="C657" s="158"/>
      <c r="D657" s="158"/>
      <c r="E657" s="122"/>
      <c r="F657" s="122"/>
      <c r="G657" s="158"/>
      <c r="H657" s="158"/>
      <c r="I657" s="158"/>
    </row>
    <row r="658" spans="3:9" ht="14.1">
      <c r="C658" s="158"/>
      <c r="D658" s="158"/>
      <c r="E658" s="122"/>
      <c r="F658" s="122"/>
      <c r="G658" s="158"/>
      <c r="H658" s="158"/>
      <c r="I658" s="158"/>
    </row>
    <row r="659" spans="3:9" ht="14.1">
      <c r="C659" s="158"/>
      <c r="D659" s="158"/>
      <c r="E659" s="122"/>
      <c r="F659" s="122"/>
      <c r="G659" s="158"/>
      <c r="H659" s="158"/>
      <c r="I659" s="158"/>
    </row>
    <row r="660" spans="3:9" ht="14.1">
      <c r="C660" s="158"/>
      <c r="D660" s="158"/>
      <c r="E660" s="122"/>
      <c r="F660" s="122"/>
      <c r="G660" s="158"/>
      <c r="H660" s="158"/>
      <c r="I660" s="158"/>
    </row>
    <row r="661" spans="3:9" ht="14.1">
      <c r="C661" s="158"/>
      <c r="D661" s="158"/>
      <c r="E661" s="122"/>
      <c r="F661" s="122"/>
      <c r="G661" s="158"/>
      <c r="H661" s="158"/>
      <c r="I661" s="158"/>
    </row>
    <row r="662" spans="3:9" ht="14.1">
      <c r="C662" s="158"/>
      <c r="D662" s="158"/>
      <c r="E662" s="122"/>
      <c r="F662" s="122"/>
      <c r="G662" s="158"/>
      <c r="H662" s="158"/>
      <c r="I662" s="158"/>
    </row>
    <row r="663" spans="3:9" ht="14.1">
      <c r="C663" s="158"/>
      <c r="D663" s="158"/>
      <c r="E663" s="122"/>
      <c r="F663" s="122"/>
      <c r="G663" s="158"/>
      <c r="H663" s="158"/>
      <c r="I663" s="158"/>
    </row>
    <row r="664" spans="3:9" ht="14.1">
      <c r="C664" s="158"/>
      <c r="D664" s="158"/>
      <c r="E664" s="122"/>
      <c r="F664" s="122"/>
      <c r="G664" s="158"/>
      <c r="H664" s="158"/>
      <c r="I664" s="158"/>
    </row>
    <row r="665" spans="3:9" ht="14.1">
      <c r="C665" s="158"/>
      <c r="D665" s="158"/>
      <c r="E665" s="122"/>
      <c r="F665" s="122"/>
      <c r="G665" s="158"/>
      <c r="H665" s="158"/>
      <c r="I665" s="158"/>
    </row>
    <row r="666" spans="3:9" ht="14.1">
      <c r="C666" s="158"/>
      <c r="D666" s="158"/>
      <c r="E666" s="122"/>
      <c r="F666" s="122"/>
      <c r="G666" s="158"/>
      <c r="H666" s="158"/>
      <c r="I666" s="158"/>
    </row>
    <row r="667" spans="3:9" ht="14.1">
      <c r="C667" s="158"/>
      <c r="D667" s="158"/>
      <c r="E667" s="122"/>
      <c r="F667" s="122"/>
      <c r="G667" s="158"/>
      <c r="H667" s="158"/>
      <c r="I667" s="158"/>
    </row>
    <row r="668" spans="3:9" ht="14.1">
      <c r="C668" s="158"/>
      <c r="D668" s="158"/>
      <c r="E668" s="122"/>
      <c r="F668" s="122"/>
      <c r="G668" s="158"/>
      <c r="H668" s="158"/>
      <c r="I668" s="158"/>
    </row>
    <row r="669" spans="3:9" ht="14.1">
      <c r="C669" s="158"/>
      <c r="D669" s="158"/>
      <c r="E669" s="122"/>
      <c r="F669" s="122"/>
      <c r="G669" s="158"/>
      <c r="H669" s="158"/>
      <c r="I669" s="158"/>
    </row>
    <row r="670" spans="3:9" ht="14.1">
      <c r="C670" s="158"/>
      <c r="D670" s="158"/>
      <c r="E670" s="122"/>
      <c r="F670" s="122"/>
      <c r="G670" s="158"/>
      <c r="H670" s="158"/>
      <c r="I670" s="158"/>
    </row>
    <row r="671" spans="3:9" ht="14.1">
      <c r="C671" s="158"/>
      <c r="D671" s="158"/>
      <c r="E671" s="122"/>
      <c r="F671" s="122"/>
      <c r="G671" s="158"/>
      <c r="H671" s="158"/>
      <c r="I671" s="158"/>
    </row>
    <row r="672" spans="3:9" ht="14.1">
      <c r="C672" s="158"/>
      <c r="D672" s="158"/>
      <c r="E672" s="122"/>
      <c r="F672" s="122"/>
      <c r="G672" s="158"/>
      <c r="H672" s="158"/>
      <c r="I672" s="158"/>
    </row>
    <row r="673" spans="3:9" ht="14.1">
      <c r="C673" s="158"/>
      <c r="D673" s="158"/>
      <c r="E673" s="122"/>
      <c r="F673" s="122"/>
      <c r="G673" s="158"/>
      <c r="H673" s="158"/>
      <c r="I673" s="158"/>
    </row>
    <row r="674" spans="3:9" ht="14.1">
      <c r="C674" s="158"/>
      <c r="D674" s="158"/>
      <c r="E674" s="122"/>
      <c r="F674" s="122"/>
      <c r="G674" s="158"/>
      <c r="H674" s="158"/>
      <c r="I674" s="158"/>
    </row>
    <row r="675" spans="3:9" ht="14.1">
      <c r="C675" s="158"/>
      <c r="D675" s="158"/>
      <c r="E675" s="122"/>
      <c r="F675" s="122"/>
      <c r="G675" s="158"/>
      <c r="H675" s="158"/>
      <c r="I675" s="158"/>
    </row>
    <row r="676" spans="3:9" ht="14.1">
      <c r="C676" s="158"/>
      <c r="D676" s="158"/>
      <c r="E676" s="122"/>
      <c r="F676" s="122"/>
      <c r="G676" s="158"/>
      <c r="H676" s="158"/>
      <c r="I676" s="158"/>
    </row>
    <row r="677" spans="3:9" ht="14.1">
      <c r="C677" s="158"/>
      <c r="D677" s="158"/>
      <c r="E677" s="122"/>
      <c r="F677" s="122"/>
      <c r="G677" s="158"/>
      <c r="H677" s="158"/>
      <c r="I677" s="158"/>
    </row>
    <row r="678" spans="3:9" ht="14.1">
      <c r="C678" s="158"/>
      <c r="D678" s="158"/>
      <c r="E678" s="122"/>
      <c r="F678" s="122"/>
      <c r="G678" s="158"/>
      <c r="H678" s="158"/>
      <c r="I678" s="158"/>
    </row>
    <row r="679" spans="3:9" ht="14.1">
      <c r="C679" s="158"/>
      <c r="D679" s="158"/>
      <c r="E679" s="122"/>
      <c r="F679" s="122"/>
      <c r="G679" s="158"/>
      <c r="H679" s="158"/>
      <c r="I679" s="158"/>
    </row>
    <row r="680" spans="3:9" ht="14.1">
      <c r="C680" s="158"/>
      <c r="D680" s="158"/>
      <c r="E680" s="122"/>
      <c r="F680" s="122"/>
      <c r="G680" s="158"/>
      <c r="H680" s="158"/>
      <c r="I680" s="158"/>
    </row>
    <row r="681" spans="3:9" ht="14.1">
      <c r="C681" s="158"/>
      <c r="D681" s="158"/>
      <c r="E681" s="122"/>
      <c r="F681" s="122"/>
      <c r="G681" s="158"/>
      <c r="H681" s="158"/>
      <c r="I681" s="158"/>
    </row>
    <row r="682" spans="3:9" ht="14.1">
      <c r="C682" s="158"/>
      <c r="D682" s="158"/>
      <c r="E682" s="122"/>
      <c r="F682" s="122"/>
      <c r="G682" s="158"/>
      <c r="H682" s="158"/>
      <c r="I682" s="158"/>
    </row>
    <row r="683" spans="3:9" ht="14.1">
      <c r="C683" s="158"/>
      <c r="D683" s="158"/>
      <c r="E683" s="122"/>
      <c r="F683" s="122"/>
      <c r="G683" s="158"/>
      <c r="H683" s="158"/>
      <c r="I683" s="158"/>
    </row>
    <row r="684" spans="3:9" ht="14.1">
      <c r="C684" s="158"/>
      <c r="D684" s="158"/>
      <c r="E684" s="122"/>
      <c r="F684" s="122"/>
      <c r="G684" s="158"/>
      <c r="H684" s="158"/>
      <c r="I684" s="158"/>
    </row>
    <row r="685" spans="3:9" ht="14.1">
      <c r="C685" s="158"/>
      <c r="D685" s="158"/>
      <c r="E685" s="122"/>
      <c r="F685" s="122"/>
      <c r="G685" s="158"/>
      <c r="H685" s="158"/>
      <c r="I685" s="158"/>
    </row>
    <row r="686" spans="3:9" ht="14.1">
      <c r="C686" s="158"/>
      <c r="D686" s="158"/>
      <c r="E686" s="122"/>
      <c r="F686" s="122"/>
      <c r="G686" s="158"/>
      <c r="H686" s="158"/>
      <c r="I686" s="158"/>
    </row>
    <row r="687" spans="3:9" ht="14.1">
      <c r="C687" s="158"/>
      <c r="D687" s="158"/>
      <c r="E687" s="122"/>
      <c r="F687" s="122"/>
      <c r="G687" s="158"/>
      <c r="H687" s="158"/>
      <c r="I687" s="158"/>
    </row>
    <row r="688" spans="3:9" ht="14.1">
      <c r="C688" s="158"/>
      <c r="D688" s="158"/>
      <c r="E688" s="122"/>
      <c r="F688" s="122"/>
      <c r="G688" s="158"/>
      <c r="H688" s="158"/>
      <c r="I688" s="158"/>
    </row>
    <row r="689" spans="3:9" ht="14.1">
      <c r="C689" s="158"/>
      <c r="D689" s="158"/>
      <c r="E689" s="122"/>
      <c r="F689" s="122"/>
      <c r="G689" s="158"/>
      <c r="H689" s="158"/>
      <c r="I689" s="158"/>
    </row>
    <row r="690" spans="3:9" ht="14.1">
      <c r="C690" s="158"/>
      <c r="D690" s="158"/>
      <c r="E690" s="122"/>
      <c r="F690" s="122"/>
      <c r="G690" s="158"/>
      <c r="H690" s="158"/>
      <c r="I690" s="158"/>
    </row>
    <row r="691" spans="3:9" ht="14.1">
      <c r="C691" s="158"/>
      <c r="D691" s="158"/>
      <c r="E691" s="122"/>
      <c r="F691" s="122"/>
      <c r="G691" s="158"/>
      <c r="H691" s="158"/>
      <c r="I691" s="158"/>
    </row>
    <row r="692" spans="3:9" ht="14.1">
      <c r="C692" s="158"/>
      <c r="D692" s="158"/>
      <c r="E692" s="122"/>
      <c r="F692" s="122"/>
      <c r="G692" s="158"/>
      <c r="H692" s="158"/>
      <c r="I692" s="158"/>
    </row>
    <row r="693" spans="3:9" ht="14.1">
      <c r="C693" s="158"/>
      <c r="D693" s="158"/>
      <c r="E693" s="122"/>
      <c r="F693" s="122"/>
      <c r="G693" s="158"/>
      <c r="H693" s="158"/>
      <c r="I693" s="158"/>
    </row>
    <row r="694" spans="3:9" ht="14.1">
      <c r="C694" s="158"/>
      <c r="D694" s="158"/>
      <c r="E694" s="122"/>
      <c r="F694" s="122"/>
      <c r="G694" s="158"/>
      <c r="H694" s="158"/>
      <c r="I694" s="158"/>
    </row>
    <row r="695" spans="3:9" ht="14.1">
      <c r="C695" s="158"/>
      <c r="D695" s="158"/>
      <c r="E695" s="122"/>
      <c r="F695" s="122"/>
      <c r="G695" s="158"/>
      <c r="H695" s="158"/>
      <c r="I695" s="158"/>
    </row>
    <row r="696" spans="3:9" ht="14.1">
      <c r="C696" s="158"/>
      <c r="D696" s="158"/>
      <c r="E696" s="122"/>
      <c r="F696" s="122"/>
      <c r="G696" s="158"/>
      <c r="H696" s="158"/>
      <c r="I696" s="158"/>
    </row>
    <row r="697" spans="3:9" ht="14.1">
      <c r="C697" s="158"/>
      <c r="D697" s="158"/>
      <c r="E697" s="122"/>
      <c r="F697" s="122"/>
      <c r="G697" s="158"/>
      <c r="H697" s="158"/>
      <c r="I697" s="158"/>
    </row>
    <row r="698" spans="3:9" ht="14.1">
      <c r="C698" s="158"/>
      <c r="D698" s="158"/>
      <c r="E698" s="122"/>
      <c r="F698" s="122"/>
      <c r="G698" s="158"/>
      <c r="H698" s="158"/>
      <c r="I698" s="158"/>
    </row>
    <row r="699" spans="3:9" ht="14.1">
      <c r="C699" s="158"/>
      <c r="D699" s="158"/>
      <c r="E699" s="122"/>
      <c r="F699" s="122"/>
      <c r="G699" s="158"/>
      <c r="H699" s="158"/>
      <c r="I699" s="158"/>
    </row>
    <row r="700" spans="3:9" ht="14.1">
      <c r="C700" s="158"/>
      <c r="D700" s="158"/>
      <c r="E700" s="122"/>
      <c r="F700" s="122"/>
      <c r="G700" s="158"/>
      <c r="H700" s="158"/>
      <c r="I700" s="158"/>
    </row>
    <row r="701" spans="3:9" ht="14.1">
      <c r="C701" s="158"/>
      <c r="D701" s="158"/>
      <c r="E701" s="122"/>
      <c r="F701" s="122"/>
      <c r="G701" s="158"/>
      <c r="H701" s="158"/>
      <c r="I701" s="158"/>
    </row>
    <row r="702" spans="3:9" ht="14.1">
      <c r="C702" s="158"/>
      <c r="D702" s="158"/>
      <c r="E702" s="122"/>
      <c r="F702" s="122"/>
      <c r="G702" s="158"/>
      <c r="H702" s="158"/>
      <c r="I702" s="158"/>
    </row>
    <row r="703" spans="3:9" ht="14.1">
      <c r="C703" s="158"/>
      <c r="D703" s="158"/>
      <c r="E703" s="122"/>
      <c r="F703" s="122"/>
      <c r="G703" s="158"/>
      <c r="H703" s="158"/>
      <c r="I703" s="158"/>
    </row>
    <row r="704" spans="3:9" ht="14.1">
      <c r="C704" s="158"/>
      <c r="D704" s="158"/>
      <c r="E704" s="122"/>
      <c r="F704" s="122"/>
      <c r="G704" s="158"/>
      <c r="H704" s="158"/>
      <c r="I704" s="158"/>
    </row>
    <row r="705" spans="3:9" ht="14.1">
      <c r="C705" s="158"/>
      <c r="D705" s="158"/>
      <c r="E705" s="122"/>
      <c r="F705" s="122"/>
      <c r="G705" s="158"/>
      <c r="H705" s="158"/>
      <c r="I705" s="158"/>
    </row>
    <row r="706" spans="3:9" ht="14.1">
      <c r="C706" s="158"/>
      <c r="D706" s="158"/>
      <c r="E706" s="122"/>
      <c r="F706" s="122"/>
      <c r="G706" s="158"/>
      <c r="H706" s="158"/>
      <c r="I706" s="158"/>
    </row>
    <row r="707" spans="3:9" ht="14.1">
      <c r="C707" s="158"/>
      <c r="D707" s="158"/>
      <c r="E707" s="122"/>
      <c r="F707" s="122"/>
      <c r="G707" s="158"/>
      <c r="H707" s="158"/>
      <c r="I707" s="158"/>
    </row>
    <row r="708" spans="3:9" ht="14.1">
      <c r="C708" s="158"/>
      <c r="D708" s="158"/>
      <c r="E708" s="122"/>
      <c r="F708" s="122"/>
      <c r="G708" s="158"/>
      <c r="H708" s="158"/>
      <c r="I708" s="158"/>
    </row>
    <row r="709" spans="3:9" ht="14.1">
      <c r="C709" s="158"/>
      <c r="D709" s="158"/>
      <c r="E709" s="122"/>
      <c r="F709" s="122"/>
      <c r="G709" s="158"/>
      <c r="H709" s="158"/>
      <c r="I709" s="158"/>
    </row>
    <row r="710" spans="3:9" ht="14.1">
      <c r="C710" s="158"/>
      <c r="D710" s="158"/>
      <c r="E710" s="122"/>
      <c r="F710" s="122"/>
      <c r="G710" s="158"/>
      <c r="H710" s="158"/>
      <c r="I710" s="158"/>
    </row>
    <row r="711" spans="3:9" ht="14.1">
      <c r="C711" s="158"/>
      <c r="D711" s="158"/>
      <c r="E711" s="122"/>
      <c r="F711" s="122"/>
      <c r="G711" s="158"/>
      <c r="H711" s="158"/>
      <c r="I711" s="158"/>
    </row>
    <row r="712" spans="3:9" ht="14.1">
      <c r="C712" s="158"/>
      <c r="D712" s="158"/>
      <c r="E712" s="122"/>
      <c r="F712" s="122"/>
      <c r="G712" s="158"/>
      <c r="H712" s="158"/>
      <c r="I712" s="158"/>
    </row>
    <row r="713" spans="3:9" ht="14.1">
      <c r="C713" s="158"/>
      <c r="D713" s="158"/>
      <c r="E713" s="122"/>
      <c r="F713" s="122"/>
      <c r="G713" s="158"/>
      <c r="H713" s="158"/>
      <c r="I713" s="158"/>
    </row>
    <row r="714" spans="3:9" ht="14.1">
      <c r="C714" s="158"/>
      <c r="D714" s="158"/>
      <c r="E714" s="122"/>
      <c r="F714" s="122"/>
      <c r="G714" s="158"/>
      <c r="H714" s="158"/>
      <c r="I714" s="158"/>
    </row>
    <row r="715" spans="3:9" ht="14.1">
      <c r="C715" s="158"/>
      <c r="D715" s="158"/>
      <c r="E715" s="122"/>
      <c r="F715" s="122"/>
      <c r="G715" s="158"/>
      <c r="H715" s="158"/>
      <c r="I715" s="158"/>
    </row>
    <row r="716" spans="3:9" ht="14.1">
      <c r="C716" s="158"/>
      <c r="D716" s="158"/>
      <c r="E716" s="122"/>
      <c r="F716" s="122"/>
      <c r="G716" s="158"/>
      <c r="H716" s="158"/>
      <c r="I716" s="158"/>
    </row>
    <row r="717" spans="3:9" ht="14.1">
      <c r="C717" s="158"/>
      <c r="D717" s="158"/>
      <c r="E717" s="122"/>
      <c r="F717" s="122"/>
      <c r="G717" s="158"/>
      <c r="H717" s="158"/>
      <c r="I717" s="158"/>
    </row>
    <row r="718" spans="3:9" ht="14.1">
      <c r="C718" s="158"/>
      <c r="D718" s="158"/>
      <c r="E718" s="122"/>
      <c r="F718" s="122"/>
      <c r="G718" s="158"/>
      <c r="H718" s="158"/>
      <c r="I718" s="158"/>
    </row>
    <row r="719" spans="3:9" ht="14.1">
      <c r="C719" s="158"/>
      <c r="D719" s="158"/>
      <c r="E719" s="122"/>
      <c r="F719" s="122"/>
      <c r="G719" s="158"/>
      <c r="H719" s="158"/>
      <c r="I719" s="158"/>
    </row>
    <row r="720" spans="3:9" ht="14.1">
      <c r="C720" s="158"/>
      <c r="D720" s="158"/>
      <c r="E720" s="122"/>
      <c r="F720" s="122"/>
      <c r="G720" s="158"/>
      <c r="H720" s="158"/>
      <c r="I720" s="158"/>
    </row>
    <row r="721" spans="3:9" ht="14.1">
      <c r="C721" s="158"/>
      <c r="D721" s="158"/>
      <c r="E721" s="122"/>
      <c r="F721" s="122"/>
      <c r="G721" s="158"/>
      <c r="H721" s="158"/>
      <c r="I721" s="158"/>
    </row>
    <row r="722" spans="3:9" ht="14.1">
      <c r="C722" s="158"/>
      <c r="D722" s="158"/>
      <c r="E722" s="122"/>
      <c r="F722" s="122"/>
      <c r="G722" s="158"/>
      <c r="H722" s="158"/>
      <c r="I722" s="158"/>
    </row>
    <row r="723" spans="3:9" ht="14.1">
      <c r="C723" s="158"/>
      <c r="D723" s="158"/>
      <c r="E723" s="122"/>
      <c r="F723" s="122"/>
      <c r="G723" s="158"/>
      <c r="H723" s="158"/>
      <c r="I723" s="158"/>
    </row>
    <row r="724" spans="3:9" ht="14.1">
      <c r="C724" s="158"/>
      <c r="D724" s="158"/>
      <c r="E724" s="122"/>
      <c r="F724" s="122"/>
      <c r="G724" s="158"/>
      <c r="H724" s="158"/>
      <c r="I724" s="158"/>
    </row>
    <row r="725" spans="3:9" ht="14.1">
      <c r="C725" s="158"/>
      <c r="D725" s="158"/>
      <c r="E725" s="122"/>
      <c r="F725" s="122"/>
      <c r="G725" s="158"/>
      <c r="H725" s="158"/>
      <c r="I725" s="158"/>
    </row>
    <row r="726" spans="3:9" ht="14.1">
      <c r="C726" s="158"/>
      <c r="D726" s="158"/>
      <c r="E726" s="122"/>
      <c r="F726" s="122"/>
      <c r="G726" s="158"/>
      <c r="H726" s="158"/>
      <c r="I726" s="158"/>
    </row>
    <row r="727" spans="3:9" ht="14.1">
      <c r="C727" s="158"/>
      <c r="D727" s="158"/>
      <c r="E727" s="122"/>
      <c r="F727" s="122"/>
      <c r="G727" s="158"/>
      <c r="H727" s="158"/>
      <c r="I727" s="158"/>
    </row>
    <row r="728" spans="3:9" ht="14.1">
      <c r="C728" s="158"/>
      <c r="D728" s="158"/>
      <c r="E728" s="122"/>
      <c r="F728" s="122"/>
      <c r="G728" s="158"/>
      <c r="H728" s="158"/>
      <c r="I728" s="158"/>
    </row>
    <row r="729" spans="3:9" ht="14.1">
      <c r="C729" s="158"/>
      <c r="D729" s="158"/>
      <c r="E729" s="122"/>
      <c r="F729" s="122"/>
      <c r="G729" s="158"/>
      <c r="H729" s="158"/>
      <c r="I729" s="158"/>
    </row>
    <row r="730" spans="3:9" ht="14.1">
      <c r="C730" s="158"/>
      <c r="D730" s="158"/>
      <c r="E730" s="122"/>
      <c r="F730" s="122"/>
      <c r="G730" s="158"/>
      <c r="H730" s="158"/>
      <c r="I730" s="158"/>
    </row>
    <row r="731" spans="3:9" ht="14.1">
      <c r="C731" s="158"/>
      <c r="D731" s="158"/>
      <c r="E731" s="122"/>
      <c r="F731" s="122"/>
      <c r="G731" s="158"/>
      <c r="H731" s="158"/>
      <c r="I731" s="158"/>
    </row>
    <row r="732" spans="3:9" ht="14.1">
      <c r="C732" s="158"/>
      <c r="D732" s="158"/>
      <c r="E732" s="122"/>
      <c r="F732" s="122"/>
      <c r="G732" s="158"/>
      <c r="H732" s="158"/>
      <c r="I732" s="158"/>
    </row>
    <row r="733" spans="3:9" ht="14.1">
      <c r="C733" s="158"/>
      <c r="D733" s="158"/>
      <c r="E733" s="122"/>
      <c r="F733" s="122"/>
      <c r="G733" s="158"/>
      <c r="H733" s="158"/>
      <c r="I733" s="158"/>
    </row>
    <row r="734" spans="3:9" ht="14.1">
      <c r="C734" s="158"/>
      <c r="D734" s="158"/>
      <c r="E734" s="122"/>
      <c r="F734" s="122"/>
      <c r="G734" s="158"/>
      <c r="H734" s="158"/>
      <c r="I734" s="158"/>
    </row>
    <row r="735" spans="3:9" ht="14.1">
      <c r="C735" s="158"/>
      <c r="D735" s="158"/>
      <c r="E735" s="122"/>
      <c r="F735" s="122"/>
      <c r="G735" s="158"/>
      <c r="H735" s="158"/>
      <c r="I735" s="158"/>
    </row>
    <row r="736" spans="3:9" ht="14.1">
      <c r="C736" s="158"/>
      <c r="D736" s="158"/>
      <c r="E736" s="122"/>
      <c r="F736" s="122"/>
      <c r="G736" s="158"/>
      <c r="H736" s="158"/>
      <c r="I736" s="158"/>
    </row>
    <row r="737" spans="3:9" ht="14.1">
      <c r="C737" s="158"/>
      <c r="D737" s="158"/>
      <c r="E737" s="122"/>
      <c r="F737" s="122"/>
      <c r="G737" s="158"/>
      <c r="H737" s="158"/>
      <c r="I737" s="158"/>
    </row>
    <row r="738" spans="3:9" ht="14.1">
      <c r="C738" s="158"/>
      <c r="D738" s="158"/>
      <c r="E738" s="122"/>
      <c r="F738" s="122"/>
      <c r="G738" s="158"/>
      <c r="H738" s="158"/>
      <c r="I738" s="158"/>
    </row>
    <row r="739" spans="3:9" ht="14.1">
      <c r="C739" s="158"/>
      <c r="D739" s="158"/>
      <c r="E739" s="122"/>
      <c r="F739" s="122"/>
      <c r="G739" s="158"/>
      <c r="H739" s="158"/>
      <c r="I739" s="158"/>
    </row>
    <row r="740" spans="3:9" ht="14.1">
      <c r="C740" s="158"/>
      <c r="D740" s="158"/>
      <c r="E740" s="122"/>
      <c r="F740" s="122"/>
      <c r="G740" s="158"/>
      <c r="H740" s="158"/>
      <c r="I740" s="158"/>
    </row>
    <row r="741" spans="3:9" ht="14.1">
      <c r="C741" s="158"/>
      <c r="D741" s="158"/>
      <c r="E741" s="122"/>
      <c r="F741" s="122"/>
      <c r="G741" s="158"/>
      <c r="H741" s="158"/>
      <c r="I741" s="158"/>
    </row>
    <row r="742" spans="3:9" ht="14.1">
      <c r="C742" s="158"/>
      <c r="D742" s="158"/>
      <c r="E742" s="122"/>
      <c r="F742" s="122"/>
      <c r="G742" s="158"/>
      <c r="H742" s="158"/>
      <c r="I742" s="158"/>
    </row>
    <row r="743" spans="3:9" ht="14.1">
      <c r="C743" s="158"/>
      <c r="D743" s="158"/>
      <c r="E743" s="122"/>
      <c r="F743" s="122"/>
      <c r="G743" s="158"/>
      <c r="H743" s="158"/>
      <c r="I743" s="158"/>
    </row>
    <row r="744" spans="3:9" ht="14.1">
      <c r="C744" s="158"/>
      <c r="D744" s="158"/>
      <c r="E744" s="122"/>
      <c r="F744" s="122"/>
      <c r="G744" s="158"/>
      <c r="H744" s="158"/>
      <c r="I744" s="158"/>
    </row>
    <row r="745" spans="3:9" ht="14.1">
      <c r="C745" s="158"/>
      <c r="D745" s="158"/>
      <c r="E745" s="122"/>
      <c r="F745" s="122"/>
      <c r="G745" s="158"/>
      <c r="H745" s="158"/>
      <c r="I745" s="158"/>
    </row>
    <row r="746" spans="3:9" ht="14.1">
      <c r="C746" s="158"/>
      <c r="D746" s="158"/>
      <c r="E746" s="122"/>
      <c r="F746" s="122"/>
      <c r="G746" s="158"/>
      <c r="H746" s="158"/>
      <c r="I746" s="158"/>
    </row>
    <row r="747" spans="3:9" ht="14.1">
      <c r="C747" s="158"/>
      <c r="D747" s="158"/>
      <c r="E747" s="122"/>
      <c r="F747" s="122"/>
      <c r="G747" s="158"/>
      <c r="H747" s="158"/>
      <c r="I747" s="158"/>
    </row>
    <row r="748" spans="3:9" ht="14.1">
      <c r="C748" s="158"/>
      <c r="D748" s="158"/>
      <c r="E748" s="122"/>
      <c r="F748" s="122"/>
      <c r="G748" s="158"/>
      <c r="H748" s="158"/>
      <c r="I748" s="158"/>
    </row>
    <row r="749" spans="3:9" ht="14.1">
      <c r="C749" s="158"/>
      <c r="D749" s="158"/>
      <c r="E749" s="122"/>
      <c r="F749" s="122"/>
      <c r="G749" s="158"/>
      <c r="H749" s="158"/>
      <c r="I749" s="158"/>
    </row>
    <row r="750" spans="3:9" ht="14.1">
      <c r="C750" s="158"/>
      <c r="D750" s="158"/>
      <c r="E750" s="122"/>
      <c r="F750" s="122"/>
      <c r="G750" s="158"/>
      <c r="H750" s="158"/>
      <c r="I750" s="158"/>
    </row>
    <row r="751" spans="3:9" ht="14.1">
      <c r="C751" s="158"/>
      <c r="D751" s="158"/>
      <c r="E751" s="122"/>
      <c r="F751" s="122"/>
      <c r="G751" s="158"/>
      <c r="H751" s="158"/>
      <c r="I751" s="158"/>
    </row>
    <row r="752" spans="3:9" ht="14.1">
      <c r="C752" s="158"/>
      <c r="D752" s="158"/>
      <c r="E752" s="122"/>
      <c r="F752" s="122"/>
      <c r="G752" s="158"/>
      <c r="H752" s="158"/>
      <c r="I752" s="158"/>
    </row>
    <row r="753" spans="3:9" ht="14.1">
      <c r="C753" s="158"/>
      <c r="D753" s="158"/>
      <c r="E753" s="122"/>
      <c r="F753" s="122"/>
      <c r="G753" s="158"/>
      <c r="H753" s="158"/>
      <c r="I753" s="158"/>
    </row>
    <row r="754" spans="3:9" ht="14.1">
      <c r="C754" s="158"/>
      <c r="D754" s="158"/>
      <c r="E754" s="122"/>
      <c r="F754" s="122"/>
      <c r="G754" s="158"/>
      <c r="H754" s="158"/>
      <c r="I754" s="158"/>
    </row>
    <row r="755" spans="3:9" ht="14.1">
      <c r="C755" s="158"/>
      <c r="D755" s="158"/>
      <c r="E755" s="122"/>
      <c r="F755" s="122"/>
      <c r="G755" s="158"/>
      <c r="H755" s="158"/>
      <c r="I755" s="158"/>
    </row>
    <row r="756" spans="3:9" ht="14.1">
      <c r="C756" s="158"/>
      <c r="D756" s="158"/>
      <c r="E756" s="122"/>
      <c r="F756" s="122"/>
      <c r="G756" s="158"/>
      <c r="H756" s="158"/>
      <c r="I756" s="158"/>
    </row>
    <row r="757" spans="3:9" ht="14.1">
      <c r="C757" s="158"/>
      <c r="D757" s="158"/>
      <c r="E757" s="122"/>
      <c r="F757" s="122"/>
      <c r="G757" s="158"/>
      <c r="H757" s="158"/>
      <c r="I757" s="158"/>
    </row>
    <row r="758" spans="3:9" ht="14.1">
      <c r="C758" s="158"/>
      <c r="D758" s="158"/>
      <c r="E758" s="122"/>
      <c r="F758" s="122"/>
      <c r="G758" s="158"/>
      <c r="H758" s="158"/>
      <c r="I758" s="158"/>
    </row>
    <row r="759" spans="3:9" ht="14.1">
      <c r="C759" s="158"/>
      <c r="D759" s="158"/>
      <c r="E759" s="122"/>
      <c r="F759" s="122"/>
      <c r="G759" s="158"/>
      <c r="H759" s="158"/>
      <c r="I759" s="158"/>
    </row>
    <row r="760" spans="3:9" ht="14.1">
      <c r="C760" s="158"/>
      <c r="D760" s="158"/>
      <c r="E760" s="122"/>
      <c r="F760" s="122"/>
      <c r="G760" s="158"/>
      <c r="H760" s="158"/>
      <c r="I760" s="158"/>
    </row>
    <row r="761" spans="3:9" ht="14.1">
      <c r="C761" s="158"/>
      <c r="D761" s="158"/>
      <c r="E761" s="122"/>
      <c r="F761" s="122"/>
      <c r="G761" s="158"/>
      <c r="H761" s="158"/>
      <c r="I761" s="158"/>
    </row>
    <row r="762" spans="3:9" ht="14.1">
      <c r="C762" s="158"/>
      <c r="D762" s="158"/>
      <c r="E762" s="122"/>
      <c r="F762" s="122"/>
      <c r="G762" s="158"/>
      <c r="H762" s="158"/>
      <c r="I762" s="158"/>
    </row>
    <row r="763" spans="3:9" ht="14.1">
      <c r="C763" s="158"/>
      <c r="D763" s="158"/>
      <c r="E763" s="122"/>
      <c r="F763" s="122"/>
      <c r="G763" s="158"/>
      <c r="H763" s="158"/>
      <c r="I763" s="158"/>
    </row>
    <row r="764" spans="3:9" ht="14.1">
      <c r="C764" s="158"/>
      <c r="D764" s="158"/>
      <c r="E764" s="122"/>
      <c r="F764" s="122"/>
      <c r="G764" s="158"/>
      <c r="H764" s="158"/>
      <c r="I764" s="158"/>
    </row>
    <row r="765" spans="3:9" ht="14.1">
      <c r="C765" s="158"/>
      <c r="D765" s="158"/>
      <c r="E765" s="122"/>
      <c r="F765" s="122"/>
      <c r="G765" s="158"/>
      <c r="H765" s="158"/>
      <c r="I765" s="158"/>
    </row>
    <row r="766" spans="3:9" ht="14.1">
      <c r="C766" s="158"/>
      <c r="D766" s="158"/>
      <c r="E766" s="122"/>
      <c r="F766" s="122"/>
      <c r="G766" s="158"/>
      <c r="H766" s="158"/>
      <c r="I766" s="158"/>
    </row>
    <row r="767" spans="3:9" ht="14.1">
      <c r="C767" s="158"/>
      <c r="D767" s="158"/>
      <c r="E767" s="122"/>
      <c r="F767" s="122"/>
      <c r="G767" s="158"/>
      <c r="H767" s="158"/>
      <c r="I767" s="158"/>
    </row>
    <row r="768" spans="3:9" ht="14.1">
      <c r="C768" s="158"/>
      <c r="D768" s="158"/>
      <c r="E768" s="122"/>
      <c r="F768" s="122"/>
      <c r="G768" s="158"/>
      <c r="H768" s="158"/>
      <c r="I768" s="158"/>
    </row>
    <row r="769" spans="3:9" ht="14.1">
      <c r="C769" s="158"/>
      <c r="D769" s="158"/>
      <c r="E769" s="122"/>
      <c r="F769" s="122"/>
      <c r="G769" s="158"/>
      <c r="H769" s="158"/>
      <c r="I769" s="158"/>
    </row>
    <row r="770" spans="3:9" ht="14.1">
      <c r="C770" s="158"/>
      <c r="D770" s="158"/>
      <c r="E770" s="122"/>
      <c r="F770" s="122"/>
      <c r="G770" s="158"/>
      <c r="H770" s="158"/>
      <c r="I770" s="158"/>
    </row>
    <row r="771" spans="3:9" ht="14.1">
      <c r="C771" s="158"/>
      <c r="D771" s="158"/>
      <c r="E771" s="122"/>
      <c r="F771" s="122"/>
      <c r="G771" s="158"/>
      <c r="H771" s="158"/>
      <c r="I771" s="158"/>
    </row>
    <row r="772" spans="3:9" ht="14.1">
      <c r="C772" s="158"/>
      <c r="D772" s="158"/>
      <c r="E772" s="122"/>
      <c r="F772" s="122"/>
      <c r="G772" s="158"/>
      <c r="H772" s="158"/>
      <c r="I772" s="158"/>
    </row>
    <row r="773" spans="3:9" ht="14.1">
      <c r="C773" s="158"/>
      <c r="D773" s="158"/>
      <c r="E773" s="122"/>
      <c r="F773" s="122"/>
      <c r="G773" s="158"/>
      <c r="H773" s="158"/>
      <c r="I773" s="158"/>
    </row>
    <row r="774" spans="3:9" ht="14.1">
      <c r="C774" s="158"/>
      <c r="D774" s="158"/>
      <c r="E774" s="122"/>
      <c r="F774" s="122"/>
      <c r="G774" s="158"/>
      <c r="H774" s="158"/>
      <c r="I774" s="158"/>
    </row>
    <row r="775" spans="3:9" ht="14.1">
      <c r="C775" s="158"/>
      <c r="D775" s="158"/>
      <c r="E775" s="122"/>
      <c r="F775" s="122"/>
      <c r="G775" s="158"/>
      <c r="H775" s="158"/>
      <c r="I775" s="158"/>
    </row>
    <row r="776" spans="3:9" ht="14.1">
      <c r="C776" s="158"/>
      <c r="D776" s="158"/>
      <c r="E776" s="122"/>
      <c r="F776" s="122"/>
      <c r="G776" s="158"/>
      <c r="H776" s="158"/>
      <c r="I776" s="158"/>
    </row>
    <row r="777" spans="3:9" ht="14.1">
      <c r="C777" s="158"/>
      <c r="D777" s="158"/>
      <c r="E777" s="122"/>
      <c r="F777" s="122"/>
      <c r="G777" s="158"/>
      <c r="H777" s="158"/>
      <c r="I777" s="158"/>
    </row>
    <row r="778" spans="3:9" ht="14.1">
      <c r="C778" s="158"/>
      <c r="D778" s="158"/>
      <c r="E778" s="122"/>
      <c r="F778" s="122"/>
      <c r="G778" s="158"/>
      <c r="H778" s="158"/>
      <c r="I778" s="158"/>
    </row>
    <row r="779" spans="3:9" ht="14.1">
      <c r="C779" s="158"/>
      <c r="D779" s="158"/>
      <c r="E779" s="122"/>
      <c r="F779" s="122"/>
      <c r="G779" s="158"/>
      <c r="H779" s="158"/>
      <c r="I779" s="158"/>
    </row>
    <row r="780" spans="3:9" ht="14.1">
      <c r="C780" s="158"/>
      <c r="D780" s="158"/>
      <c r="E780" s="122"/>
      <c r="F780" s="122"/>
      <c r="G780" s="158"/>
      <c r="H780" s="158"/>
      <c r="I780" s="158"/>
    </row>
    <row r="781" spans="3:9" ht="14.1">
      <c r="C781" s="158"/>
      <c r="D781" s="158"/>
      <c r="E781" s="122"/>
      <c r="F781" s="122"/>
      <c r="G781" s="158"/>
      <c r="H781" s="158"/>
      <c r="I781" s="158"/>
    </row>
    <row r="782" spans="3:9" ht="14.1">
      <c r="C782" s="158"/>
      <c r="D782" s="158"/>
      <c r="E782" s="122"/>
      <c r="F782" s="122"/>
      <c r="G782" s="158"/>
      <c r="H782" s="158"/>
      <c r="I782" s="158"/>
    </row>
    <row r="783" spans="3:9" ht="14.1">
      <c r="C783" s="158"/>
      <c r="D783" s="158"/>
      <c r="E783" s="122"/>
      <c r="F783" s="122"/>
      <c r="G783" s="158"/>
      <c r="H783" s="158"/>
      <c r="I783" s="158"/>
    </row>
    <row r="784" spans="3:9" ht="14.1">
      <c r="C784" s="158"/>
      <c r="D784" s="158"/>
      <c r="E784" s="122"/>
      <c r="F784" s="122"/>
      <c r="G784" s="158"/>
      <c r="H784" s="158"/>
      <c r="I784" s="158"/>
    </row>
    <row r="785" spans="3:9" ht="14.1">
      <c r="C785" s="158"/>
      <c r="D785" s="158"/>
      <c r="E785" s="122"/>
      <c r="F785" s="122"/>
      <c r="G785" s="158"/>
      <c r="H785" s="158"/>
      <c r="I785" s="158"/>
    </row>
    <row r="786" spans="3:9" ht="14.1">
      <c r="C786" s="158"/>
      <c r="D786" s="158"/>
      <c r="E786" s="122"/>
      <c r="F786" s="122"/>
      <c r="G786" s="158"/>
      <c r="H786" s="158"/>
      <c r="I786" s="158"/>
    </row>
    <row r="787" spans="3:9" ht="14.1">
      <c r="C787" s="158"/>
      <c r="D787" s="158"/>
      <c r="E787" s="122"/>
      <c r="F787" s="122"/>
      <c r="G787" s="158"/>
      <c r="H787" s="158"/>
      <c r="I787" s="158"/>
    </row>
    <row r="788" spans="3:9" ht="14.1">
      <c r="C788" s="158"/>
      <c r="D788" s="158"/>
      <c r="E788" s="122"/>
      <c r="F788" s="122"/>
      <c r="G788" s="158"/>
      <c r="H788" s="158"/>
      <c r="I788" s="158"/>
    </row>
    <row r="789" spans="3:9" ht="14.1">
      <c r="C789" s="158"/>
      <c r="D789" s="158"/>
      <c r="E789" s="122"/>
      <c r="F789" s="122"/>
      <c r="G789" s="158"/>
      <c r="H789" s="158"/>
      <c r="I789" s="158"/>
    </row>
    <row r="790" spans="3:9" ht="14.1">
      <c r="C790" s="158"/>
      <c r="D790" s="158"/>
      <c r="E790" s="122"/>
      <c r="F790" s="122"/>
      <c r="G790" s="158"/>
      <c r="H790" s="158"/>
      <c r="I790" s="158"/>
    </row>
    <row r="791" spans="3:9" ht="14.1">
      <c r="C791" s="158"/>
      <c r="D791" s="158"/>
      <c r="E791" s="122"/>
      <c r="F791" s="122"/>
      <c r="G791" s="158"/>
      <c r="H791" s="158"/>
      <c r="I791" s="158"/>
    </row>
    <row r="792" spans="3:9" ht="14.1">
      <c r="C792" s="158"/>
      <c r="D792" s="158"/>
      <c r="E792" s="122"/>
      <c r="F792" s="122"/>
      <c r="G792" s="158"/>
      <c r="H792" s="158"/>
      <c r="I792" s="158"/>
    </row>
    <row r="793" spans="3:9" ht="14.1">
      <c r="C793" s="158"/>
      <c r="D793" s="158"/>
      <c r="E793" s="122"/>
      <c r="F793" s="122"/>
      <c r="G793" s="158"/>
      <c r="H793" s="158"/>
      <c r="I793" s="158"/>
    </row>
    <row r="794" spans="3:9" ht="14.1">
      <c r="C794" s="158"/>
      <c r="D794" s="158"/>
      <c r="E794" s="122"/>
      <c r="F794" s="122"/>
      <c r="G794" s="158"/>
      <c r="H794" s="158"/>
      <c r="I794" s="158"/>
    </row>
    <row r="795" spans="3:9" ht="14.1">
      <c r="C795" s="158"/>
      <c r="D795" s="158"/>
      <c r="E795" s="122"/>
      <c r="F795" s="122"/>
      <c r="G795" s="158"/>
      <c r="H795" s="158"/>
      <c r="I795" s="158"/>
    </row>
    <row r="796" spans="3:9" ht="14.1">
      <c r="C796" s="158"/>
      <c r="D796" s="158"/>
      <c r="E796" s="122"/>
      <c r="F796" s="122"/>
      <c r="G796" s="158"/>
      <c r="H796" s="158"/>
      <c r="I796" s="158"/>
    </row>
    <row r="797" spans="3:9" ht="14.1">
      <c r="C797" s="158"/>
      <c r="D797" s="158"/>
      <c r="E797" s="122"/>
      <c r="F797" s="122"/>
      <c r="G797" s="158"/>
      <c r="H797" s="158"/>
      <c r="I797" s="158"/>
    </row>
    <row r="798" spans="3:9" ht="14.1">
      <c r="C798" s="158"/>
      <c r="D798" s="158"/>
      <c r="E798" s="122"/>
      <c r="F798" s="122"/>
      <c r="G798" s="158"/>
      <c r="H798" s="158"/>
      <c r="I798" s="158"/>
    </row>
    <row r="799" spans="3:9" ht="14.1">
      <c r="C799" s="158"/>
      <c r="D799" s="158"/>
      <c r="E799" s="122"/>
      <c r="F799" s="122"/>
      <c r="G799" s="158"/>
      <c r="H799" s="158"/>
      <c r="I799" s="158"/>
    </row>
    <row r="800" spans="3:9" ht="14.1">
      <c r="C800" s="158"/>
      <c r="D800" s="158"/>
      <c r="E800" s="122"/>
      <c r="F800" s="122"/>
      <c r="G800" s="158"/>
      <c r="H800" s="158"/>
      <c r="I800" s="158"/>
    </row>
    <row r="801" spans="3:9" ht="14.1">
      <c r="C801" s="158"/>
      <c r="D801" s="158"/>
      <c r="E801" s="122"/>
      <c r="F801" s="122"/>
      <c r="G801" s="158"/>
      <c r="H801" s="158"/>
      <c r="I801" s="158"/>
    </row>
    <row r="802" spans="3:9" ht="14.1">
      <c r="C802" s="158"/>
      <c r="D802" s="158"/>
      <c r="E802" s="122"/>
      <c r="F802" s="122"/>
      <c r="G802" s="158"/>
      <c r="H802" s="158"/>
      <c r="I802" s="158"/>
    </row>
    <row r="803" spans="3:9" ht="14.1">
      <c r="C803" s="158"/>
      <c r="D803" s="158"/>
      <c r="E803" s="122"/>
      <c r="F803" s="122"/>
      <c r="G803" s="158"/>
      <c r="H803" s="158"/>
      <c r="I803" s="158"/>
    </row>
    <row r="804" spans="3:9" ht="14.1">
      <c r="C804" s="158"/>
      <c r="D804" s="158"/>
      <c r="E804" s="122"/>
      <c r="F804" s="122"/>
      <c r="G804" s="158"/>
      <c r="H804" s="158"/>
      <c r="I804" s="158"/>
    </row>
    <row r="805" spans="3:9" ht="14.1">
      <c r="C805" s="158"/>
      <c r="D805" s="158"/>
      <c r="E805" s="122"/>
      <c r="F805" s="122"/>
      <c r="G805" s="158"/>
      <c r="H805" s="158"/>
      <c r="I805" s="158"/>
    </row>
    <row r="806" spans="3:9" ht="14.1">
      <c r="C806" s="158"/>
      <c r="D806" s="158"/>
      <c r="E806" s="122"/>
      <c r="F806" s="122"/>
      <c r="G806" s="158"/>
      <c r="H806" s="158"/>
      <c r="I806" s="158"/>
    </row>
    <row r="807" spans="3:9" ht="14.1">
      <c r="C807" s="158"/>
      <c r="D807" s="158"/>
      <c r="E807" s="122"/>
      <c r="F807" s="122"/>
      <c r="G807" s="158"/>
      <c r="H807" s="158"/>
      <c r="I807" s="158"/>
    </row>
    <row r="808" spans="3:9" ht="14.1">
      <c r="C808" s="158"/>
      <c r="D808" s="158"/>
      <c r="E808" s="122"/>
      <c r="F808" s="122"/>
      <c r="G808" s="158"/>
      <c r="H808" s="158"/>
      <c r="I808" s="158"/>
    </row>
    <row r="809" spans="3:9" ht="14.1">
      <c r="C809" s="158"/>
      <c r="D809" s="158"/>
      <c r="E809" s="122"/>
      <c r="F809" s="122"/>
      <c r="G809" s="158"/>
      <c r="H809" s="158"/>
      <c r="I809" s="158"/>
    </row>
    <row r="810" spans="3:9" ht="14.1">
      <c r="C810" s="158"/>
      <c r="D810" s="158"/>
      <c r="E810" s="122"/>
      <c r="F810" s="122"/>
      <c r="G810" s="158"/>
      <c r="H810" s="158"/>
      <c r="I810" s="158"/>
    </row>
    <row r="811" spans="3:9" ht="14.1">
      <c r="C811" s="158"/>
      <c r="D811" s="158"/>
      <c r="E811" s="122"/>
      <c r="F811" s="122"/>
      <c r="G811" s="158"/>
      <c r="H811" s="158"/>
      <c r="I811" s="158"/>
    </row>
    <row r="812" spans="3:9" ht="14.1">
      <c r="C812" s="158"/>
      <c r="D812" s="158"/>
      <c r="E812" s="122"/>
      <c r="F812" s="122"/>
      <c r="G812" s="158"/>
      <c r="H812" s="158"/>
      <c r="I812" s="158"/>
    </row>
    <row r="813" spans="3:9" ht="14.1">
      <c r="C813" s="158"/>
      <c r="D813" s="158"/>
      <c r="E813" s="122"/>
      <c r="F813" s="122"/>
      <c r="G813" s="158"/>
      <c r="H813" s="158"/>
      <c r="I813" s="158"/>
    </row>
    <row r="814" spans="3:9" ht="14.1">
      <c r="C814" s="158"/>
      <c r="D814" s="158"/>
      <c r="E814" s="122"/>
      <c r="F814" s="122"/>
      <c r="G814" s="158"/>
      <c r="H814" s="158"/>
      <c r="I814" s="158"/>
    </row>
    <row r="815" spans="3:9" ht="14.1">
      <c r="C815" s="158"/>
      <c r="D815" s="158"/>
      <c r="E815" s="122"/>
      <c r="F815" s="122"/>
      <c r="G815" s="158"/>
      <c r="H815" s="158"/>
      <c r="I815" s="158"/>
    </row>
    <row r="816" spans="3:9" ht="14.1">
      <c r="C816" s="158"/>
      <c r="D816" s="158"/>
      <c r="E816" s="122"/>
      <c r="F816" s="122"/>
      <c r="G816" s="158"/>
      <c r="H816" s="158"/>
      <c r="I816" s="158"/>
    </row>
    <row r="817" spans="3:9" ht="14.1">
      <c r="C817" s="158"/>
      <c r="D817" s="158"/>
      <c r="E817" s="122"/>
      <c r="F817" s="122"/>
      <c r="G817" s="158"/>
      <c r="H817" s="158"/>
      <c r="I817" s="158"/>
    </row>
    <row r="818" spans="3:9" ht="14.1">
      <c r="C818" s="158"/>
      <c r="D818" s="158"/>
      <c r="E818" s="122"/>
      <c r="F818" s="122"/>
      <c r="G818" s="158"/>
      <c r="H818" s="158"/>
      <c r="I818" s="158"/>
    </row>
    <row r="819" spans="3:9" ht="14.1">
      <c r="C819" s="158"/>
      <c r="D819" s="158"/>
      <c r="E819" s="122"/>
      <c r="F819" s="122"/>
      <c r="G819" s="158"/>
      <c r="H819" s="158"/>
      <c r="I819" s="158"/>
    </row>
    <row r="820" spans="3:9" ht="14.1">
      <c r="C820" s="158"/>
      <c r="D820" s="158"/>
      <c r="E820" s="122"/>
      <c r="F820" s="122"/>
      <c r="G820" s="158"/>
      <c r="H820" s="158"/>
      <c r="I820" s="158"/>
    </row>
    <row r="821" spans="3:9" ht="14.1">
      <c r="C821" s="158"/>
      <c r="D821" s="158"/>
      <c r="E821" s="122"/>
      <c r="F821" s="122"/>
      <c r="G821" s="158"/>
      <c r="H821" s="158"/>
      <c r="I821" s="158"/>
    </row>
    <row r="822" spans="3:9" ht="14.1">
      <c r="C822" s="158"/>
      <c r="D822" s="158"/>
      <c r="E822" s="122"/>
      <c r="F822" s="122"/>
      <c r="G822" s="158"/>
      <c r="H822" s="158"/>
      <c r="I822" s="158"/>
    </row>
    <row r="823" spans="3:9" ht="14.1">
      <c r="C823" s="158"/>
      <c r="D823" s="158"/>
      <c r="E823" s="122"/>
      <c r="F823" s="122"/>
      <c r="G823" s="158"/>
      <c r="H823" s="158"/>
      <c r="I823" s="158"/>
    </row>
    <row r="824" spans="3:9" ht="14.1">
      <c r="C824" s="158"/>
      <c r="D824" s="158"/>
      <c r="E824" s="122"/>
      <c r="F824" s="122"/>
      <c r="G824" s="158"/>
      <c r="H824" s="158"/>
      <c r="I824" s="158"/>
    </row>
    <row r="825" spans="3:9" ht="14.1">
      <c r="C825" s="158"/>
      <c r="D825" s="158"/>
      <c r="E825" s="122"/>
      <c r="F825" s="122"/>
      <c r="G825" s="158"/>
      <c r="H825" s="158"/>
      <c r="I825" s="158"/>
    </row>
    <row r="826" spans="3:9" ht="14.1">
      <c r="C826" s="158"/>
      <c r="D826" s="158"/>
      <c r="E826" s="122"/>
      <c r="F826" s="122"/>
      <c r="G826" s="158"/>
      <c r="H826" s="158"/>
      <c r="I826" s="158"/>
    </row>
    <row r="827" spans="3:9" ht="14.1">
      <c r="C827" s="158"/>
      <c r="D827" s="158"/>
      <c r="E827" s="122"/>
      <c r="F827" s="122"/>
      <c r="G827" s="158"/>
      <c r="H827" s="158"/>
      <c r="I827" s="158"/>
    </row>
    <row r="828" spans="3:9" ht="14.1">
      <c r="C828" s="158"/>
      <c r="D828" s="158"/>
      <c r="E828" s="122"/>
      <c r="F828" s="122"/>
      <c r="G828" s="158"/>
      <c r="H828" s="158"/>
      <c r="I828" s="158"/>
    </row>
    <row r="829" spans="3:9" ht="14.1">
      <c r="C829" s="158"/>
      <c r="D829" s="158"/>
      <c r="E829" s="122"/>
      <c r="F829" s="122"/>
      <c r="G829" s="158"/>
      <c r="H829" s="158"/>
      <c r="I829" s="158"/>
    </row>
    <row r="830" spans="3:9" ht="14.1">
      <c r="C830" s="158"/>
      <c r="D830" s="158"/>
      <c r="E830" s="122"/>
      <c r="F830" s="122"/>
      <c r="G830" s="158"/>
      <c r="H830" s="158"/>
      <c r="I830" s="158"/>
    </row>
    <row r="831" spans="3:9" ht="14.1">
      <c r="C831" s="158"/>
      <c r="D831" s="158"/>
      <c r="E831" s="122"/>
      <c r="F831" s="122"/>
      <c r="G831" s="158"/>
      <c r="H831" s="158"/>
      <c r="I831" s="158"/>
    </row>
    <row r="832" spans="3:9" ht="14.1">
      <c r="C832" s="158"/>
      <c r="D832" s="158"/>
      <c r="E832" s="122"/>
      <c r="F832" s="122"/>
      <c r="G832" s="158"/>
      <c r="H832" s="158"/>
      <c r="I832" s="158"/>
    </row>
    <row r="833" spans="3:9" ht="14.1">
      <c r="C833" s="158"/>
      <c r="D833" s="158"/>
      <c r="E833" s="122"/>
      <c r="F833" s="122"/>
      <c r="G833" s="158"/>
      <c r="H833" s="158"/>
      <c r="I833" s="158"/>
    </row>
    <row r="834" spans="3:9" ht="14.1">
      <c r="C834" s="158"/>
      <c r="D834" s="158"/>
      <c r="E834" s="122"/>
      <c r="F834" s="122"/>
      <c r="G834" s="158"/>
      <c r="H834" s="158"/>
      <c r="I834" s="158"/>
    </row>
    <row r="835" spans="3:9" ht="14.1">
      <c r="C835" s="158"/>
      <c r="D835" s="158"/>
      <c r="E835" s="122"/>
      <c r="F835" s="122"/>
      <c r="G835" s="158"/>
      <c r="H835" s="158"/>
      <c r="I835" s="158"/>
    </row>
    <row r="836" spans="3:9" ht="14.1">
      <c r="C836" s="158"/>
      <c r="D836" s="158"/>
      <c r="E836" s="122"/>
      <c r="F836" s="122"/>
      <c r="G836" s="158"/>
      <c r="H836" s="158"/>
      <c r="I836" s="158"/>
    </row>
    <row r="837" spans="3:9" ht="14.1">
      <c r="C837" s="158"/>
      <c r="D837" s="158"/>
      <c r="E837" s="122"/>
      <c r="F837" s="122"/>
      <c r="G837" s="158"/>
      <c r="H837" s="158"/>
      <c r="I837" s="158"/>
    </row>
    <row r="838" spans="3:9" ht="14.1">
      <c r="C838" s="158"/>
      <c r="D838" s="158"/>
      <c r="E838" s="122"/>
      <c r="F838" s="122"/>
      <c r="G838" s="158"/>
      <c r="H838" s="158"/>
      <c r="I838" s="158"/>
    </row>
    <row r="839" spans="3:9" ht="14.1">
      <c r="C839" s="158"/>
      <c r="D839" s="158"/>
      <c r="E839" s="122"/>
      <c r="F839" s="122"/>
      <c r="G839" s="158"/>
      <c r="H839" s="158"/>
      <c r="I839" s="158"/>
    </row>
    <row r="840" spans="3:9" ht="14.1">
      <c r="C840" s="158"/>
      <c r="D840" s="158"/>
      <c r="E840" s="122"/>
      <c r="F840" s="122"/>
      <c r="G840" s="158"/>
      <c r="H840" s="158"/>
      <c r="I840" s="158"/>
    </row>
    <row r="841" spans="3:9" ht="14.1">
      <c r="C841" s="158"/>
      <c r="D841" s="158"/>
      <c r="E841" s="122"/>
      <c r="F841" s="122"/>
      <c r="G841" s="158"/>
      <c r="H841" s="158"/>
      <c r="I841" s="158"/>
    </row>
    <row r="842" spans="3:9" ht="14.1">
      <c r="C842" s="158"/>
      <c r="D842" s="158"/>
      <c r="E842" s="122"/>
      <c r="F842" s="122"/>
      <c r="G842" s="158"/>
      <c r="H842" s="158"/>
      <c r="I842" s="158"/>
    </row>
    <row r="843" spans="3:9" ht="14.1">
      <c r="C843" s="158"/>
      <c r="D843" s="158"/>
      <c r="E843" s="122"/>
      <c r="F843" s="122"/>
      <c r="G843" s="158"/>
      <c r="H843" s="158"/>
      <c r="I843" s="158"/>
    </row>
    <row r="844" spans="3:9" ht="14.1">
      <c r="C844" s="158"/>
      <c r="D844" s="158"/>
      <c r="E844" s="122"/>
      <c r="F844" s="122"/>
      <c r="G844" s="158"/>
      <c r="H844" s="158"/>
      <c r="I844" s="158"/>
    </row>
    <row r="845" spans="3:9" ht="14.1">
      <c r="C845" s="158"/>
      <c r="D845" s="158"/>
      <c r="E845" s="122"/>
      <c r="F845" s="122"/>
      <c r="G845" s="158"/>
      <c r="H845" s="158"/>
      <c r="I845" s="158"/>
    </row>
    <row r="846" spans="3:9" ht="14.1">
      <c r="C846" s="158"/>
      <c r="D846" s="158"/>
      <c r="E846" s="122"/>
      <c r="F846" s="122"/>
      <c r="G846" s="158"/>
      <c r="H846" s="158"/>
      <c r="I846" s="158"/>
    </row>
    <row r="847" spans="3:9" ht="14.1">
      <c r="C847" s="158"/>
      <c r="D847" s="158"/>
      <c r="E847" s="122"/>
      <c r="F847" s="122"/>
      <c r="G847" s="158"/>
      <c r="H847" s="158"/>
      <c r="I847" s="158"/>
    </row>
    <row r="848" spans="3:9" ht="14.1">
      <c r="C848" s="158"/>
      <c r="D848" s="158"/>
      <c r="E848" s="122"/>
      <c r="F848" s="122"/>
      <c r="G848" s="158"/>
      <c r="H848" s="158"/>
      <c r="I848" s="158"/>
    </row>
    <row r="849" spans="3:9" ht="14.1">
      <c r="C849" s="158"/>
      <c r="D849" s="158"/>
      <c r="E849" s="122"/>
      <c r="F849" s="122"/>
      <c r="G849" s="158"/>
      <c r="H849" s="158"/>
      <c r="I849" s="158"/>
    </row>
    <row r="850" spans="3:9" ht="14.1">
      <c r="C850" s="158"/>
      <c r="D850" s="158"/>
      <c r="E850" s="122"/>
      <c r="F850" s="122"/>
      <c r="G850" s="158"/>
      <c r="H850" s="158"/>
      <c r="I850" s="158"/>
    </row>
    <row r="851" spans="3:9" ht="14.1">
      <c r="C851" s="158"/>
      <c r="D851" s="158"/>
      <c r="E851" s="122"/>
      <c r="F851" s="122"/>
      <c r="G851" s="158"/>
      <c r="H851" s="158"/>
      <c r="I851" s="158"/>
    </row>
    <row r="852" spans="3:9" ht="14.1">
      <c r="C852" s="158"/>
      <c r="D852" s="158"/>
      <c r="E852" s="122"/>
      <c r="F852" s="122"/>
      <c r="G852" s="158"/>
      <c r="H852" s="158"/>
      <c r="I852" s="158"/>
    </row>
    <row r="853" spans="3:9" ht="14.1">
      <c r="C853" s="158"/>
      <c r="D853" s="158"/>
      <c r="E853" s="122"/>
      <c r="F853" s="122"/>
      <c r="G853" s="158"/>
      <c r="H853" s="158"/>
      <c r="I853" s="158"/>
    </row>
    <row r="854" spans="3:9" ht="14.1">
      <c r="C854" s="158"/>
      <c r="D854" s="158"/>
      <c r="E854" s="122"/>
      <c r="F854" s="122"/>
      <c r="G854" s="158"/>
      <c r="H854" s="158"/>
      <c r="I854" s="158"/>
    </row>
    <row r="855" spans="3:9" ht="14.1">
      <c r="C855" s="158"/>
      <c r="D855" s="158"/>
      <c r="E855" s="122"/>
      <c r="F855" s="122"/>
      <c r="G855" s="158"/>
      <c r="H855" s="158"/>
      <c r="I855" s="158"/>
    </row>
    <row r="856" spans="3:9" ht="14.1">
      <c r="C856" s="158"/>
      <c r="D856" s="158"/>
      <c r="E856" s="122"/>
      <c r="F856" s="122"/>
      <c r="G856" s="158"/>
      <c r="H856" s="158"/>
      <c r="I856" s="158"/>
    </row>
    <row r="857" spans="3:9" ht="14.1">
      <c r="C857" s="158"/>
      <c r="D857" s="158"/>
      <c r="E857" s="122"/>
      <c r="F857" s="122"/>
      <c r="G857" s="158"/>
      <c r="H857" s="158"/>
      <c r="I857" s="158"/>
    </row>
    <row r="858" spans="3:9" ht="14.1">
      <c r="C858" s="158"/>
      <c r="D858" s="158"/>
      <c r="E858" s="122"/>
      <c r="F858" s="122"/>
      <c r="G858" s="158"/>
      <c r="H858" s="158"/>
      <c r="I858" s="158"/>
    </row>
    <row r="859" spans="3:9" ht="14.1">
      <c r="C859" s="158"/>
      <c r="D859" s="158"/>
      <c r="E859" s="122"/>
      <c r="F859" s="122"/>
      <c r="G859" s="158"/>
      <c r="H859" s="158"/>
      <c r="I859" s="158"/>
    </row>
    <row r="860" spans="3:9" ht="14.1">
      <c r="C860" s="158"/>
      <c r="D860" s="158"/>
      <c r="E860" s="122"/>
      <c r="F860" s="122"/>
      <c r="G860" s="158"/>
      <c r="H860" s="158"/>
      <c r="I860" s="158"/>
    </row>
    <row r="861" spans="3:9" ht="14.1">
      <c r="C861" s="158"/>
      <c r="D861" s="158"/>
      <c r="E861" s="122"/>
      <c r="F861" s="122"/>
      <c r="G861" s="158"/>
      <c r="H861" s="158"/>
      <c r="I861" s="158"/>
    </row>
    <row r="862" spans="3:9" ht="14.1">
      <c r="C862" s="158"/>
      <c r="D862" s="158"/>
      <c r="E862" s="122"/>
      <c r="F862" s="122"/>
      <c r="G862" s="158"/>
      <c r="H862" s="158"/>
      <c r="I862" s="158"/>
    </row>
    <row r="863" spans="3:9" ht="14.1">
      <c r="C863" s="158"/>
      <c r="D863" s="158"/>
      <c r="E863" s="122"/>
      <c r="F863" s="122"/>
      <c r="G863" s="158"/>
      <c r="H863" s="158"/>
      <c r="I863" s="158"/>
    </row>
    <row r="864" spans="3:9" ht="14.1">
      <c r="C864" s="158"/>
      <c r="D864" s="158"/>
      <c r="E864" s="122"/>
      <c r="F864" s="122"/>
      <c r="G864" s="158"/>
      <c r="H864" s="158"/>
      <c r="I864" s="158"/>
    </row>
    <row r="865" spans="3:9" ht="14.1">
      <c r="C865" s="158"/>
      <c r="D865" s="158"/>
      <c r="E865" s="122"/>
      <c r="F865" s="122"/>
      <c r="G865" s="158"/>
      <c r="H865" s="158"/>
      <c r="I865" s="158"/>
    </row>
    <row r="866" spans="3:9" ht="14.1">
      <c r="C866" s="158"/>
      <c r="D866" s="158"/>
      <c r="E866" s="122"/>
      <c r="F866" s="122"/>
      <c r="G866" s="158"/>
      <c r="H866" s="158"/>
      <c r="I866" s="158"/>
    </row>
    <row r="867" spans="3:9" ht="14.1">
      <c r="C867" s="158"/>
      <c r="D867" s="158"/>
      <c r="E867" s="122"/>
      <c r="F867" s="122"/>
      <c r="G867" s="158"/>
      <c r="H867" s="158"/>
      <c r="I867" s="158"/>
    </row>
    <row r="868" spans="3:9" ht="14.1">
      <c r="C868" s="158"/>
      <c r="D868" s="158"/>
      <c r="E868" s="122"/>
      <c r="F868" s="122"/>
      <c r="G868" s="158"/>
      <c r="H868" s="158"/>
      <c r="I868" s="158"/>
    </row>
    <row r="869" spans="3:9" ht="14.1">
      <c r="C869" s="158"/>
      <c r="D869" s="158"/>
      <c r="E869" s="122"/>
      <c r="F869" s="122"/>
      <c r="G869" s="158"/>
      <c r="H869" s="158"/>
      <c r="I869" s="158"/>
    </row>
    <row r="870" spans="3:9" ht="14.1">
      <c r="C870" s="158"/>
      <c r="D870" s="158"/>
      <c r="E870" s="122"/>
      <c r="F870" s="122"/>
      <c r="G870" s="158"/>
      <c r="H870" s="158"/>
      <c r="I870" s="158"/>
    </row>
    <row r="871" spans="3:9" ht="14.1">
      <c r="C871" s="158"/>
      <c r="D871" s="158"/>
      <c r="E871" s="122"/>
      <c r="F871" s="122"/>
      <c r="G871" s="158"/>
      <c r="H871" s="158"/>
      <c r="I871" s="158"/>
    </row>
    <row r="872" spans="3:9" ht="14.1">
      <c r="C872" s="158"/>
      <c r="D872" s="158"/>
      <c r="E872" s="122"/>
      <c r="F872" s="122"/>
      <c r="G872" s="158"/>
      <c r="H872" s="158"/>
      <c r="I872" s="158"/>
    </row>
    <row r="873" spans="3:9" ht="14.1">
      <c r="C873" s="158"/>
      <c r="D873" s="158"/>
      <c r="E873" s="122"/>
      <c r="F873" s="122"/>
      <c r="G873" s="158"/>
      <c r="H873" s="158"/>
      <c r="I873" s="158"/>
    </row>
    <row r="874" spans="3:9" ht="14.1">
      <c r="C874" s="158"/>
      <c r="D874" s="158"/>
      <c r="E874" s="122"/>
      <c r="F874" s="122"/>
      <c r="G874" s="158"/>
      <c r="H874" s="158"/>
      <c r="I874" s="158"/>
    </row>
    <row r="875" spans="3:9" ht="14.1">
      <c r="C875" s="158"/>
      <c r="D875" s="158"/>
      <c r="E875" s="122"/>
      <c r="F875" s="122"/>
      <c r="G875" s="158"/>
      <c r="H875" s="158"/>
      <c r="I875" s="158"/>
    </row>
    <row r="876" spans="3:9" ht="14.1">
      <c r="C876" s="158"/>
      <c r="D876" s="158"/>
      <c r="E876" s="122"/>
      <c r="F876" s="122"/>
      <c r="G876" s="158"/>
      <c r="H876" s="158"/>
      <c r="I876" s="158"/>
    </row>
    <row r="877" spans="3:9" ht="14.1">
      <c r="C877" s="158"/>
      <c r="D877" s="158"/>
      <c r="E877" s="122"/>
      <c r="F877" s="122"/>
      <c r="G877" s="158"/>
      <c r="H877" s="158"/>
      <c r="I877" s="158"/>
    </row>
    <row r="878" spans="3:9" ht="14.1">
      <c r="C878" s="158"/>
      <c r="D878" s="158"/>
      <c r="E878" s="122"/>
      <c r="F878" s="122"/>
      <c r="G878" s="158"/>
      <c r="H878" s="158"/>
      <c r="I878" s="158"/>
    </row>
    <row r="879" spans="3:9" ht="14.1">
      <c r="C879" s="158"/>
      <c r="D879" s="158"/>
      <c r="E879" s="122"/>
      <c r="F879" s="122"/>
      <c r="G879" s="158"/>
      <c r="H879" s="158"/>
      <c r="I879" s="158"/>
    </row>
    <row r="880" spans="3:9" ht="14.1">
      <c r="C880" s="158"/>
      <c r="D880" s="158"/>
      <c r="E880" s="122"/>
      <c r="F880" s="122"/>
      <c r="G880" s="158"/>
      <c r="H880" s="158"/>
      <c r="I880" s="158"/>
    </row>
    <row r="881" spans="3:9" ht="14.1">
      <c r="C881" s="158"/>
      <c r="D881" s="158"/>
      <c r="E881" s="122"/>
      <c r="F881" s="122"/>
      <c r="G881" s="158"/>
      <c r="H881" s="158"/>
      <c r="I881" s="158"/>
    </row>
    <row r="882" spans="3:9" ht="14.1">
      <c r="C882" s="158"/>
      <c r="D882" s="158"/>
      <c r="E882" s="122"/>
      <c r="F882" s="122"/>
      <c r="G882" s="158"/>
      <c r="H882" s="158"/>
      <c r="I882" s="158"/>
    </row>
    <row r="883" spans="3:9" ht="14.1">
      <c r="C883" s="158"/>
      <c r="D883" s="158"/>
      <c r="E883" s="122"/>
      <c r="F883" s="122"/>
      <c r="G883" s="158"/>
      <c r="H883" s="158"/>
      <c r="I883" s="158"/>
    </row>
    <row r="884" spans="3:9" ht="14.1">
      <c r="C884" s="158"/>
      <c r="D884" s="158"/>
      <c r="E884" s="122"/>
      <c r="F884" s="122"/>
      <c r="G884" s="158"/>
      <c r="H884" s="158"/>
      <c r="I884" s="158"/>
    </row>
    <row r="885" spans="3:9" ht="14.1">
      <c r="C885" s="158"/>
      <c r="D885" s="158"/>
      <c r="E885" s="122"/>
      <c r="F885" s="122"/>
      <c r="G885" s="158"/>
      <c r="H885" s="158"/>
      <c r="I885" s="158"/>
    </row>
    <row r="886" spans="3:9" ht="14.1">
      <c r="C886" s="158"/>
      <c r="D886" s="158"/>
      <c r="E886" s="122"/>
      <c r="F886" s="122"/>
      <c r="G886" s="158"/>
      <c r="H886" s="158"/>
      <c r="I886" s="158"/>
    </row>
    <row r="887" spans="3:9" ht="14.1">
      <c r="C887" s="158"/>
      <c r="D887" s="158"/>
      <c r="E887" s="122"/>
      <c r="F887" s="122"/>
      <c r="G887" s="158"/>
      <c r="H887" s="158"/>
      <c r="I887" s="158"/>
    </row>
    <row r="888" spans="3:9" ht="14.1">
      <c r="C888" s="158"/>
      <c r="D888" s="158"/>
      <c r="E888" s="122"/>
      <c r="F888" s="122"/>
      <c r="G888" s="158"/>
      <c r="H888" s="158"/>
      <c r="I888" s="158"/>
    </row>
    <row r="889" spans="3:9" ht="14.1">
      <c r="C889" s="158"/>
      <c r="D889" s="158"/>
      <c r="E889" s="122"/>
      <c r="F889" s="122"/>
      <c r="G889" s="158"/>
      <c r="H889" s="158"/>
      <c r="I889" s="158"/>
    </row>
    <row r="890" spans="3:9" ht="14.1">
      <c r="C890" s="158"/>
      <c r="D890" s="158"/>
      <c r="E890" s="122"/>
      <c r="F890" s="122"/>
      <c r="G890" s="158"/>
      <c r="H890" s="158"/>
      <c r="I890" s="158"/>
    </row>
    <row r="891" spans="3:9" ht="14.1">
      <c r="C891" s="158"/>
      <c r="D891" s="158"/>
      <c r="E891" s="122"/>
      <c r="F891" s="122"/>
      <c r="G891" s="158"/>
      <c r="H891" s="158"/>
      <c r="I891" s="158"/>
    </row>
    <row r="892" spans="3:9" ht="14.1">
      <c r="C892" s="158"/>
      <c r="D892" s="158"/>
      <c r="E892" s="122"/>
      <c r="F892" s="122"/>
      <c r="G892" s="158"/>
      <c r="H892" s="158"/>
      <c r="I892" s="158"/>
    </row>
    <row r="893" spans="3:9" ht="14.1">
      <c r="C893" s="158"/>
      <c r="D893" s="158"/>
      <c r="E893" s="122"/>
      <c r="F893" s="122"/>
      <c r="G893" s="158"/>
      <c r="H893" s="158"/>
      <c r="I893" s="158"/>
    </row>
    <row r="894" spans="3:9" ht="14.1">
      <c r="C894" s="158"/>
      <c r="D894" s="158"/>
      <c r="E894" s="122"/>
      <c r="F894" s="122"/>
      <c r="G894" s="158"/>
      <c r="H894" s="158"/>
      <c r="I894" s="158"/>
    </row>
    <row r="895" spans="3:9" ht="14.1">
      <c r="C895" s="158"/>
      <c r="D895" s="158"/>
      <c r="E895" s="122"/>
      <c r="F895" s="122"/>
      <c r="G895" s="158"/>
      <c r="H895" s="158"/>
      <c r="I895" s="158"/>
    </row>
    <row r="896" spans="3:9" ht="14.1">
      <c r="C896" s="158"/>
      <c r="D896" s="158"/>
      <c r="E896" s="122"/>
      <c r="F896" s="122"/>
      <c r="G896" s="158"/>
      <c r="H896" s="158"/>
      <c r="I896" s="158"/>
    </row>
    <row r="897" spans="3:9" ht="14.1">
      <c r="C897" s="158"/>
      <c r="D897" s="158"/>
      <c r="E897" s="122"/>
      <c r="F897" s="122"/>
      <c r="G897" s="158"/>
      <c r="H897" s="158"/>
      <c r="I897" s="158"/>
    </row>
    <row r="898" spans="3:9" ht="14.1">
      <c r="C898" s="158"/>
      <c r="D898" s="158"/>
      <c r="E898" s="122"/>
      <c r="F898" s="122"/>
      <c r="G898" s="158"/>
      <c r="H898" s="158"/>
      <c r="I898" s="158"/>
    </row>
    <row r="899" spans="3:9" ht="14.1">
      <c r="C899" s="158"/>
      <c r="D899" s="158"/>
      <c r="E899" s="122"/>
      <c r="F899" s="122"/>
      <c r="G899" s="158"/>
      <c r="H899" s="158"/>
      <c r="I899" s="158"/>
    </row>
    <row r="900" spans="3:9" ht="14.1">
      <c r="C900" s="158"/>
      <c r="D900" s="158"/>
      <c r="E900" s="122"/>
      <c r="F900" s="122"/>
      <c r="G900" s="158"/>
      <c r="H900" s="158"/>
      <c r="I900" s="158"/>
    </row>
    <row r="901" spans="3:9" ht="14.1">
      <c r="C901" s="158"/>
      <c r="D901" s="158"/>
      <c r="E901" s="122"/>
      <c r="F901" s="122"/>
      <c r="G901" s="158"/>
      <c r="H901" s="158"/>
      <c r="I901" s="158"/>
    </row>
    <row r="902" spans="3:9" ht="14.1">
      <c r="C902" s="158"/>
      <c r="D902" s="158"/>
      <c r="E902" s="122"/>
      <c r="F902" s="122"/>
      <c r="G902" s="158"/>
      <c r="H902" s="158"/>
      <c r="I902" s="158"/>
    </row>
    <row r="903" spans="3:9" ht="14.1">
      <c r="C903" s="158"/>
      <c r="D903" s="158"/>
      <c r="E903" s="122"/>
      <c r="F903" s="122"/>
      <c r="G903" s="158"/>
      <c r="H903" s="158"/>
      <c r="I903" s="158"/>
    </row>
    <row r="904" spans="3:9" ht="14.1">
      <c r="C904" s="158"/>
      <c r="D904" s="158"/>
      <c r="E904" s="122"/>
      <c r="F904" s="122"/>
      <c r="G904" s="158"/>
      <c r="H904" s="158"/>
      <c r="I904" s="158"/>
    </row>
    <row r="905" spans="3:9" ht="14.1">
      <c r="C905" s="158"/>
      <c r="D905" s="158"/>
      <c r="E905" s="122"/>
      <c r="F905" s="122"/>
      <c r="G905" s="158"/>
      <c r="H905" s="158"/>
      <c r="I905" s="158"/>
    </row>
    <row r="906" spans="3:9" ht="14.1">
      <c r="C906" s="158"/>
      <c r="D906" s="158"/>
      <c r="E906" s="122"/>
      <c r="F906" s="122"/>
      <c r="G906" s="158"/>
      <c r="H906" s="158"/>
      <c r="I906" s="158"/>
    </row>
    <row r="907" spans="3:9" ht="14.1">
      <c r="C907" s="158"/>
      <c r="D907" s="158"/>
      <c r="E907" s="122"/>
      <c r="F907" s="122"/>
      <c r="G907" s="158"/>
      <c r="H907" s="158"/>
      <c r="I907" s="158"/>
    </row>
    <row r="908" spans="3:9" ht="14.1">
      <c r="C908" s="158"/>
      <c r="D908" s="158"/>
      <c r="E908" s="122"/>
      <c r="F908" s="122"/>
      <c r="G908" s="158"/>
      <c r="H908" s="158"/>
      <c r="I908" s="158"/>
    </row>
    <row r="909" spans="3:9" ht="14.1">
      <c r="C909" s="158"/>
      <c r="D909" s="158"/>
      <c r="E909" s="122"/>
      <c r="F909" s="122"/>
      <c r="G909" s="158"/>
      <c r="H909" s="158"/>
      <c r="I909" s="158"/>
    </row>
    <row r="910" spans="3:9" ht="14.1">
      <c r="C910" s="158"/>
      <c r="D910" s="158"/>
      <c r="E910" s="122"/>
      <c r="F910" s="122"/>
      <c r="G910" s="158"/>
      <c r="H910" s="158"/>
      <c r="I910" s="158"/>
    </row>
    <row r="911" spans="3:9" ht="14.1">
      <c r="C911" s="158"/>
      <c r="D911" s="158"/>
      <c r="E911" s="122"/>
      <c r="F911" s="122"/>
      <c r="G911" s="158"/>
      <c r="H911" s="158"/>
      <c r="I911" s="158"/>
    </row>
    <row r="912" spans="3:9" ht="14.1">
      <c r="C912" s="158"/>
      <c r="D912" s="158"/>
      <c r="E912" s="122"/>
      <c r="F912" s="122"/>
      <c r="G912" s="158"/>
      <c r="H912" s="158"/>
      <c r="I912" s="158"/>
    </row>
    <row r="913" spans="3:9" ht="14.1">
      <c r="C913" s="158"/>
      <c r="D913" s="158"/>
      <c r="E913" s="122"/>
      <c r="F913" s="122"/>
      <c r="G913" s="158"/>
      <c r="H913" s="158"/>
      <c r="I913" s="158"/>
    </row>
    <row r="914" spans="3:9" ht="14.1">
      <c r="C914" s="158"/>
      <c r="D914" s="158"/>
      <c r="E914" s="122"/>
      <c r="F914" s="122"/>
      <c r="G914" s="158"/>
      <c r="H914" s="158"/>
      <c r="I914" s="158"/>
    </row>
    <row r="915" spans="3:9" ht="14.1">
      <c r="C915" s="158"/>
      <c r="D915" s="158"/>
      <c r="E915" s="122"/>
      <c r="F915" s="122"/>
      <c r="G915" s="158"/>
      <c r="H915" s="158"/>
      <c r="I915" s="158"/>
    </row>
    <row r="916" spans="3:9" ht="14.1">
      <c r="C916" s="158"/>
      <c r="D916" s="158"/>
      <c r="E916" s="122"/>
      <c r="F916" s="122"/>
      <c r="G916" s="158"/>
      <c r="H916" s="158"/>
      <c r="I916" s="158"/>
    </row>
    <row r="917" spans="3:9" ht="14.1">
      <c r="C917" s="158"/>
      <c r="D917" s="158"/>
      <c r="E917" s="122"/>
      <c r="F917" s="122"/>
      <c r="G917" s="158"/>
      <c r="H917" s="158"/>
      <c r="I917" s="158"/>
    </row>
    <row r="918" spans="3:9" ht="14.1">
      <c r="C918" s="158"/>
      <c r="D918" s="158"/>
      <c r="E918" s="122"/>
      <c r="F918" s="122"/>
      <c r="G918" s="158"/>
      <c r="H918" s="158"/>
      <c r="I918" s="158"/>
    </row>
    <row r="919" spans="3:9" ht="14.1">
      <c r="C919" s="158"/>
      <c r="D919" s="158"/>
      <c r="E919" s="122"/>
      <c r="F919" s="122"/>
      <c r="G919" s="158"/>
      <c r="H919" s="158"/>
      <c r="I919" s="158"/>
    </row>
    <row r="920" spans="3:9" ht="14.1">
      <c r="C920" s="158"/>
      <c r="D920" s="158"/>
      <c r="E920" s="122"/>
      <c r="F920" s="122"/>
      <c r="G920" s="158"/>
      <c r="H920" s="158"/>
      <c r="I920" s="158"/>
    </row>
    <row r="921" spans="3:9" ht="14.1">
      <c r="C921" s="158"/>
      <c r="D921" s="158"/>
      <c r="E921" s="122"/>
      <c r="F921" s="122"/>
      <c r="G921" s="158"/>
      <c r="H921" s="158"/>
      <c r="I921" s="158"/>
    </row>
    <row r="922" spans="3:9" ht="14.1">
      <c r="C922" s="158"/>
      <c r="D922" s="158"/>
      <c r="E922" s="122"/>
      <c r="F922" s="122"/>
      <c r="G922" s="158"/>
      <c r="H922" s="158"/>
      <c r="I922" s="158"/>
    </row>
    <row r="923" spans="3:9" ht="14.1">
      <c r="C923" s="158"/>
      <c r="D923" s="158"/>
      <c r="E923" s="122"/>
      <c r="F923" s="122"/>
      <c r="G923" s="158"/>
      <c r="H923" s="158"/>
      <c r="I923" s="158"/>
    </row>
    <row r="924" spans="3:9" ht="14.1">
      <c r="C924" s="158"/>
      <c r="D924" s="158"/>
      <c r="E924" s="122"/>
      <c r="F924" s="122"/>
      <c r="G924" s="158"/>
      <c r="H924" s="158"/>
      <c r="I924" s="158"/>
    </row>
    <row r="925" spans="3:9" ht="14.1">
      <c r="C925" s="158"/>
      <c r="D925" s="158"/>
      <c r="E925" s="122"/>
      <c r="F925" s="122"/>
      <c r="G925" s="158"/>
      <c r="H925" s="158"/>
      <c r="I925" s="158"/>
    </row>
    <row r="926" spans="3:9" ht="14.1">
      <c r="C926" s="158"/>
      <c r="D926" s="158"/>
      <c r="E926" s="122"/>
      <c r="F926" s="122"/>
      <c r="G926" s="158"/>
      <c r="H926" s="158"/>
      <c r="I926" s="158"/>
    </row>
    <row r="927" spans="3:9" ht="14.1">
      <c r="C927" s="158"/>
      <c r="D927" s="158"/>
      <c r="E927" s="122"/>
      <c r="F927" s="122"/>
      <c r="G927" s="158"/>
      <c r="H927" s="158"/>
      <c r="I927" s="158"/>
    </row>
    <row r="928" spans="3:9" ht="14.1">
      <c r="C928" s="158"/>
      <c r="D928" s="158"/>
      <c r="E928" s="122"/>
      <c r="F928" s="122"/>
      <c r="G928" s="158"/>
      <c r="H928" s="158"/>
      <c r="I928" s="158"/>
    </row>
    <row r="929" spans="3:9" ht="14.1">
      <c r="C929" s="158"/>
      <c r="D929" s="158"/>
      <c r="E929" s="122"/>
      <c r="F929" s="122"/>
      <c r="G929" s="158"/>
      <c r="H929" s="158"/>
      <c r="I929" s="158"/>
    </row>
    <row r="930" spans="3:9" ht="14.1">
      <c r="C930" s="158"/>
      <c r="D930" s="158"/>
      <c r="E930" s="122"/>
      <c r="F930" s="122"/>
      <c r="G930" s="158"/>
      <c r="H930" s="158"/>
      <c r="I930" s="158"/>
    </row>
    <row r="931" spans="3:9" ht="14.1">
      <c r="C931" s="158"/>
      <c r="D931" s="158"/>
      <c r="E931" s="122"/>
      <c r="F931" s="122"/>
      <c r="G931" s="158"/>
      <c r="H931" s="158"/>
      <c r="I931" s="158"/>
    </row>
    <row r="932" spans="3:9" ht="14.1">
      <c r="C932" s="158"/>
      <c r="D932" s="158"/>
      <c r="E932" s="122"/>
      <c r="F932" s="122"/>
      <c r="G932" s="158"/>
      <c r="H932" s="158"/>
      <c r="I932" s="158"/>
    </row>
    <row r="933" spans="3:9" ht="14.1">
      <c r="C933" s="158"/>
      <c r="D933" s="158"/>
      <c r="E933" s="122"/>
      <c r="F933" s="122"/>
      <c r="G933" s="158"/>
      <c r="H933" s="158"/>
      <c r="I933" s="158"/>
    </row>
    <row r="934" spans="3:9" ht="14.1">
      <c r="C934" s="158"/>
      <c r="D934" s="158"/>
      <c r="E934" s="122"/>
      <c r="F934" s="122"/>
      <c r="G934" s="158"/>
      <c r="H934" s="158"/>
      <c r="I934" s="158"/>
    </row>
    <row r="935" spans="3:9" ht="14.1">
      <c r="C935" s="158"/>
      <c r="D935" s="158"/>
      <c r="E935" s="122"/>
      <c r="F935" s="122"/>
      <c r="G935" s="158"/>
      <c r="H935" s="158"/>
      <c r="I935" s="158"/>
    </row>
    <row r="936" spans="3:9" ht="14.1">
      <c r="C936" s="158"/>
      <c r="D936" s="158"/>
      <c r="E936" s="122"/>
      <c r="F936" s="122"/>
      <c r="G936" s="158"/>
      <c r="H936" s="158"/>
      <c r="I936" s="158"/>
    </row>
    <row r="937" spans="3:9" ht="14.1">
      <c r="C937" s="158"/>
      <c r="D937" s="158"/>
      <c r="E937" s="122"/>
      <c r="F937" s="122"/>
      <c r="G937" s="158"/>
      <c r="H937" s="158"/>
      <c r="I937" s="158"/>
    </row>
    <row r="938" spans="3:9" ht="14.1">
      <c r="C938" s="158"/>
      <c r="D938" s="158"/>
      <c r="E938" s="122"/>
      <c r="F938" s="122"/>
      <c r="G938" s="158"/>
      <c r="H938" s="158"/>
      <c r="I938" s="158"/>
    </row>
    <row r="939" spans="3:9" ht="14.1">
      <c r="C939" s="158"/>
      <c r="D939" s="158"/>
      <c r="E939" s="122"/>
      <c r="F939" s="122"/>
      <c r="G939" s="158"/>
      <c r="H939" s="158"/>
      <c r="I939" s="158"/>
    </row>
    <row r="940" spans="3:9" ht="14.1">
      <c r="C940" s="158"/>
      <c r="D940" s="158"/>
      <c r="E940" s="122"/>
      <c r="F940" s="122"/>
      <c r="G940" s="158"/>
      <c r="H940" s="158"/>
      <c r="I940" s="158"/>
    </row>
    <row r="941" spans="3:9" ht="14.1">
      <c r="C941" s="158"/>
      <c r="D941" s="158"/>
      <c r="E941" s="122"/>
      <c r="F941" s="122"/>
      <c r="G941" s="158"/>
      <c r="H941" s="158"/>
      <c r="I941" s="158"/>
    </row>
    <row r="942" spans="3:9" ht="14.1">
      <c r="C942" s="158"/>
      <c r="D942" s="158"/>
      <c r="E942" s="122"/>
      <c r="F942" s="122"/>
      <c r="G942" s="158"/>
      <c r="H942" s="158"/>
      <c r="I942" s="158"/>
    </row>
    <row r="943" spans="3:9" ht="14.1">
      <c r="C943" s="158"/>
      <c r="D943" s="158"/>
      <c r="E943" s="122"/>
      <c r="F943" s="122"/>
      <c r="G943" s="158"/>
      <c r="H943" s="158"/>
      <c r="I943" s="158"/>
    </row>
    <row r="944" spans="3:9" ht="14.1">
      <c r="C944" s="158"/>
      <c r="D944" s="158"/>
      <c r="E944" s="122"/>
      <c r="F944" s="122"/>
      <c r="G944" s="158"/>
      <c r="H944" s="158"/>
      <c r="I944" s="158"/>
    </row>
    <row r="945" spans="3:9" ht="14.1">
      <c r="C945" s="158"/>
      <c r="D945" s="158"/>
      <c r="E945" s="122"/>
      <c r="F945" s="122"/>
      <c r="G945" s="158"/>
      <c r="H945" s="158"/>
      <c r="I945" s="158"/>
    </row>
    <row r="946" spans="3:9" ht="14.1">
      <c r="C946" s="158"/>
      <c r="D946" s="158"/>
      <c r="E946" s="122"/>
      <c r="F946" s="122"/>
      <c r="G946" s="158"/>
      <c r="H946" s="158"/>
      <c r="I946" s="158"/>
    </row>
    <row r="947" spans="3:9" ht="14.1">
      <c r="C947" s="158"/>
      <c r="D947" s="158"/>
      <c r="E947" s="122"/>
      <c r="F947" s="122"/>
      <c r="G947" s="158"/>
      <c r="H947" s="158"/>
      <c r="I947" s="158"/>
    </row>
    <row r="948" spans="3:9" ht="14.1">
      <c r="C948" s="158"/>
      <c r="D948" s="158"/>
      <c r="E948" s="122"/>
      <c r="F948" s="122"/>
      <c r="G948" s="158"/>
      <c r="H948" s="158"/>
      <c r="I948" s="158"/>
    </row>
    <row r="949" spans="3:9" ht="14.1">
      <c r="C949" s="158"/>
      <c r="D949" s="158"/>
      <c r="E949" s="122"/>
      <c r="F949" s="122"/>
      <c r="G949" s="158"/>
      <c r="H949" s="158"/>
      <c r="I949" s="158"/>
    </row>
    <row r="950" spans="3:9" ht="14.1">
      <c r="C950" s="158"/>
      <c r="D950" s="158"/>
      <c r="E950" s="122"/>
      <c r="F950" s="122"/>
      <c r="G950" s="158"/>
      <c r="H950" s="158"/>
      <c r="I950" s="158"/>
    </row>
    <row r="951" spans="3:9" ht="14.1">
      <c r="C951" s="158"/>
      <c r="D951" s="158"/>
      <c r="E951" s="122"/>
      <c r="F951" s="122"/>
      <c r="G951" s="158"/>
      <c r="H951" s="158"/>
      <c r="I951" s="158"/>
    </row>
    <row r="952" spans="3:9" ht="14.1">
      <c r="C952" s="158"/>
      <c r="D952" s="158"/>
      <c r="E952" s="122"/>
      <c r="F952" s="122"/>
      <c r="G952" s="158"/>
      <c r="H952" s="158"/>
      <c r="I952" s="158"/>
    </row>
    <row r="953" spans="3:9" ht="14.1">
      <c r="C953" s="158"/>
      <c r="D953" s="158"/>
      <c r="E953" s="122"/>
      <c r="F953" s="122"/>
      <c r="G953" s="158"/>
      <c r="H953" s="158"/>
      <c r="I953" s="158"/>
    </row>
    <row r="954" spans="3:9" ht="14.1">
      <c r="C954" s="158"/>
      <c r="D954" s="158"/>
      <c r="E954" s="122"/>
      <c r="F954" s="122"/>
      <c r="G954" s="158"/>
      <c r="H954" s="158"/>
      <c r="I954" s="158"/>
    </row>
    <row r="955" spans="3:9" ht="14.1">
      <c r="C955" s="158"/>
      <c r="D955" s="158"/>
      <c r="E955" s="122"/>
      <c r="F955" s="122"/>
      <c r="G955" s="158"/>
      <c r="H955" s="158"/>
      <c r="I955" s="158"/>
    </row>
    <row r="956" spans="3:9" ht="14.1">
      <c r="C956" s="158"/>
      <c r="D956" s="158"/>
      <c r="E956" s="122"/>
      <c r="F956" s="122"/>
      <c r="G956" s="158"/>
      <c r="H956" s="158"/>
      <c r="I956" s="158"/>
    </row>
    <row r="957" spans="3:9" ht="14.1">
      <c r="C957" s="158"/>
      <c r="D957" s="158"/>
      <c r="E957" s="122"/>
      <c r="F957" s="122"/>
      <c r="G957" s="158"/>
      <c r="H957" s="158"/>
      <c r="I957" s="158"/>
    </row>
    <row r="958" spans="3:9" ht="14.1">
      <c r="C958" s="158"/>
      <c r="D958" s="158"/>
      <c r="E958" s="122"/>
      <c r="F958" s="122"/>
      <c r="G958" s="158"/>
      <c r="H958" s="158"/>
      <c r="I958" s="158"/>
    </row>
    <row r="959" spans="3:9" ht="14.1">
      <c r="C959" s="158"/>
      <c r="D959" s="158"/>
      <c r="E959" s="122"/>
      <c r="F959" s="122"/>
      <c r="G959" s="158"/>
      <c r="H959" s="158"/>
      <c r="I959" s="158"/>
    </row>
    <row r="960" spans="3:9" ht="14.1">
      <c r="C960" s="158"/>
      <c r="D960" s="158"/>
      <c r="E960" s="122"/>
      <c r="F960" s="122"/>
      <c r="G960" s="158"/>
      <c r="H960" s="158"/>
      <c r="I960" s="158"/>
    </row>
    <row r="961" spans="3:9" ht="14.1">
      <c r="C961" s="158"/>
      <c r="D961" s="158"/>
      <c r="E961" s="122"/>
      <c r="F961" s="122"/>
      <c r="G961" s="158"/>
      <c r="H961" s="158"/>
      <c r="I961" s="158"/>
    </row>
    <row r="962" spans="3:9" ht="14.1">
      <c r="C962" s="158"/>
      <c r="D962" s="158"/>
      <c r="E962" s="122"/>
      <c r="F962" s="122"/>
      <c r="G962" s="158"/>
      <c r="H962" s="158"/>
      <c r="I962" s="158"/>
    </row>
    <row r="963" spans="3:9" ht="14.1">
      <c r="C963" s="158"/>
      <c r="D963" s="158"/>
      <c r="E963" s="122"/>
      <c r="F963" s="122"/>
      <c r="G963" s="158"/>
      <c r="H963" s="158"/>
      <c r="I963" s="158"/>
    </row>
    <row r="964" spans="3:9" ht="14.1">
      <c r="C964" s="158"/>
      <c r="D964" s="158"/>
      <c r="E964" s="122"/>
      <c r="F964" s="122"/>
      <c r="G964" s="158"/>
      <c r="H964" s="158"/>
      <c r="I964" s="158"/>
    </row>
    <row r="965" spans="3:9" ht="14.1">
      <c r="C965" s="158"/>
      <c r="D965" s="158"/>
      <c r="E965" s="122"/>
      <c r="F965" s="122"/>
      <c r="G965" s="158"/>
      <c r="H965" s="158"/>
      <c r="I965" s="158"/>
    </row>
    <row r="966" spans="3:9" ht="14.1">
      <c r="C966" s="158"/>
      <c r="D966" s="158"/>
      <c r="E966" s="122"/>
      <c r="F966" s="122"/>
      <c r="G966" s="158"/>
      <c r="H966" s="158"/>
      <c r="I966" s="158"/>
    </row>
    <row r="967" spans="3:9" ht="14.1">
      <c r="C967" s="158"/>
      <c r="D967" s="158"/>
      <c r="E967" s="122"/>
      <c r="F967" s="122"/>
      <c r="G967" s="158"/>
      <c r="H967" s="158"/>
      <c r="I967" s="158"/>
    </row>
    <row r="968" spans="3:9" ht="14.1">
      <c r="C968" s="158"/>
      <c r="D968" s="158"/>
      <c r="E968" s="122"/>
      <c r="F968" s="122"/>
      <c r="G968" s="158"/>
      <c r="H968" s="158"/>
      <c r="I968" s="158"/>
    </row>
    <row r="969" spans="3:9" ht="14.1">
      <c r="C969" s="158"/>
      <c r="D969" s="158"/>
      <c r="E969" s="122"/>
      <c r="F969" s="122"/>
      <c r="G969" s="158"/>
      <c r="H969" s="158"/>
      <c r="I969" s="158"/>
    </row>
    <row r="970" spans="3:9" ht="14.1">
      <c r="C970" s="158"/>
      <c r="D970" s="158"/>
      <c r="E970" s="122"/>
      <c r="F970" s="122"/>
      <c r="G970" s="158"/>
      <c r="H970" s="158"/>
      <c r="I970" s="158"/>
    </row>
    <row r="971" spans="3:9" ht="14.1">
      <c r="C971" s="158"/>
      <c r="D971" s="158"/>
      <c r="E971" s="122"/>
      <c r="F971" s="122"/>
      <c r="G971" s="158"/>
      <c r="H971" s="158"/>
      <c r="I971" s="158"/>
    </row>
    <row r="972" spans="3:9" ht="14.1">
      <c r="C972" s="158"/>
      <c r="D972" s="158"/>
      <c r="E972" s="122"/>
      <c r="F972" s="122"/>
      <c r="G972" s="158"/>
      <c r="H972" s="158"/>
      <c r="I972" s="158"/>
    </row>
    <row r="973" spans="3:9" ht="14.1">
      <c r="C973" s="158"/>
      <c r="D973" s="158"/>
      <c r="E973" s="122"/>
      <c r="F973" s="122"/>
      <c r="G973" s="158"/>
      <c r="H973" s="158"/>
      <c r="I973" s="158"/>
    </row>
    <row r="974" spans="3:9" ht="14.1">
      <c r="C974" s="158"/>
      <c r="D974" s="158"/>
      <c r="E974" s="122"/>
      <c r="F974" s="122"/>
      <c r="G974" s="158"/>
      <c r="H974" s="158"/>
      <c r="I974" s="158"/>
    </row>
    <row r="975" spans="3:9" ht="14.1">
      <c r="C975" s="158"/>
      <c r="D975" s="158"/>
      <c r="E975" s="122"/>
      <c r="F975" s="122"/>
      <c r="G975" s="158"/>
      <c r="H975" s="158"/>
      <c r="I975" s="158"/>
    </row>
    <row r="976" spans="3:9" ht="14.1">
      <c r="C976" s="158"/>
      <c r="D976" s="158"/>
      <c r="E976" s="122"/>
      <c r="F976" s="122"/>
      <c r="G976" s="158"/>
      <c r="H976" s="158"/>
      <c r="I976" s="158"/>
    </row>
    <row r="977" spans="3:9" ht="14.1">
      <c r="C977" s="158"/>
      <c r="D977" s="158"/>
      <c r="E977" s="122"/>
      <c r="F977" s="122"/>
      <c r="G977" s="158"/>
      <c r="H977" s="158"/>
      <c r="I977" s="158"/>
    </row>
    <row r="978" spans="3:9" ht="14.1">
      <c r="C978" s="158"/>
      <c r="D978" s="158"/>
      <c r="E978" s="122"/>
      <c r="F978" s="122"/>
      <c r="G978" s="158"/>
      <c r="H978" s="158"/>
      <c r="I978" s="158"/>
    </row>
    <row r="979" spans="3:9" ht="14.1">
      <c r="C979" s="158"/>
      <c r="D979" s="158"/>
      <c r="E979" s="122"/>
      <c r="F979" s="122"/>
      <c r="G979" s="158"/>
      <c r="H979" s="158"/>
      <c r="I979" s="158"/>
    </row>
    <row r="980" spans="3:9" ht="14.1">
      <c r="C980" s="158"/>
      <c r="D980" s="158"/>
      <c r="E980" s="122"/>
      <c r="F980" s="122"/>
      <c r="G980" s="158"/>
      <c r="H980" s="158"/>
      <c r="I980" s="158"/>
    </row>
    <row r="981" spans="3:9" ht="14.1">
      <c r="C981" s="158"/>
      <c r="D981" s="158"/>
      <c r="E981" s="122"/>
      <c r="F981" s="122"/>
      <c r="G981" s="158"/>
      <c r="H981" s="158"/>
      <c r="I981" s="158"/>
    </row>
    <row r="982" spans="3:9" ht="14.1">
      <c r="C982" s="158"/>
      <c r="D982" s="158"/>
      <c r="E982" s="122"/>
      <c r="F982" s="122"/>
      <c r="G982" s="158"/>
      <c r="H982" s="158"/>
      <c r="I982" s="158"/>
    </row>
    <row r="983" spans="3:9" ht="14.1">
      <c r="C983" s="158"/>
      <c r="D983" s="158"/>
      <c r="E983" s="122"/>
      <c r="F983" s="122"/>
      <c r="G983" s="158"/>
      <c r="H983" s="158"/>
      <c r="I983" s="158"/>
    </row>
    <row r="984" spans="3:9" ht="14.1">
      <c r="C984" s="158"/>
      <c r="D984" s="158"/>
      <c r="E984" s="122"/>
      <c r="F984" s="122"/>
      <c r="G984" s="158"/>
      <c r="H984" s="158"/>
      <c r="I984" s="158"/>
    </row>
    <row r="985" spans="3:9" ht="14.1">
      <c r="C985" s="158"/>
      <c r="D985" s="158"/>
      <c r="E985" s="122"/>
      <c r="F985" s="122"/>
      <c r="G985" s="158"/>
      <c r="H985" s="158"/>
      <c r="I985" s="158"/>
    </row>
    <row r="986" spans="3:9" ht="14.1">
      <c r="C986" s="158"/>
      <c r="D986" s="158"/>
      <c r="E986" s="122"/>
      <c r="F986" s="122"/>
      <c r="G986" s="158"/>
      <c r="H986" s="158"/>
      <c r="I986" s="158"/>
    </row>
    <row r="987" spans="3:9" ht="14.1">
      <c r="C987" s="158"/>
      <c r="D987" s="158"/>
      <c r="E987" s="122"/>
      <c r="F987" s="122"/>
      <c r="G987" s="158"/>
      <c r="H987" s="158"/>
      <c r="I987" s="158"/>
    </row>
    <row r="988" spans="3:9" ht="14.1">
      <c r="C988" s="158"/>
      <c r="D988" s="158"/>
      <c r="E988" s="122"/>
      <c r="F988" s="122"/>
      <c r="G988" s="158"/>
      <c r="H988" s="158"/>
      <c r="I988" s="158"/>
    </row>
    <row r="989" spans="3:9" ht="14.1">
      <c r="C989" s="158"/>
      <c r="D989" s="158"/>
      <c r="E989" s="122"/>
      <c r="F989" s="122"/>
      <c r="G989" s="158"/>
      <c r="H989" s="158"/>
      <c r="I989" s="158"/>
    </row>
    <row r="990" spans="3:9" ht="14.1">
      <c r="C990" s="158"/>
      <c r="D990" s="158"/>
      <c r="E990" s="122"/>
      <c r="F990" s="122"/>
      <c r="G990" s="158"/>
      <c r="H990" s="158"/>
      <c r="I990" s="158"/>
    </row>
    <row r="991" spans="3:9" ht="14.1">
      <c r="C991" s="158"/>
      <c r="D991" s="158"/>
      <c r="E991" s="122"/>
      <c r="F991" s="122"/>
      <c r="G991" s="158"/>
      <c r="H991" s="158"/>
      <c r="I991" s="158"/>
    </row>
    <row r="992" spans="3:9" ht="14.1">
      <c r="C992" s="158"/>
      <c r="D992" s="158"/>
      <c r="E992" s="122"/>
      <c r="F992" s="122"/>
      <c r="G992" s="158"/>
      <c r="H992" s="158"/>
      <c r="I992" s="158"/>
    </row>
    <row r="993" spans="3:9" ht="14.1">
      <c r="C993" s="158"/>
      <c r="D993" s="158"/>
      <c r="E993" s="122"/>
      <c r="F993" s="122"/>
      <c r="G993" s="158"/>
      <c r="H993" s="158"/>
      <c r="I993" s="158"/>
    </row>
    <row r="994" spans="3:9" ht="14.1">
      <c r="C994" s="158"/>
      <c r="D994" s="158"/>
      <c r="E994" s="122"/>
      <c r="F994" s="122"/>
      <c r="G994" s="158"/>
      <c r="H994" s="158"/>
      <c r="I994" s="158"/>
    </row>
    <row r="995" spans="3:9" ht="14.1">
      <c r="C995" s="158"/>
      <c r="D995" s="158"/>
      <c r="E995" s="122"/>
      <c r="F995" s="122"/>
      <c r="G995" s="158"/>
      <c r="H995" s="158"/>
      <c r="I995" s="158"/>
    </row>
    <row r="996" spans="3:9" ht="14.1">
      <c r="C996" s="158"/>
      <c r="D996" s="158"/>
      <c r="E996" s="122"/>
      <c r="F996" s="122"/>
      <c r="G996" s="158"/>
      <c r="H996" s="158"/>
      <c r="I996" s="158"/>
    </row>
    <row r="997" spans="3:9" ht="14.1">
      <c r="C997" s="158"/>
      <c r="D997" s="158"/>
      <c r="E997" s="122"/>
      <c r="F997" s="122"/>
      <c r="G997" s="158"/>
      <c r="H997" s="158"/>
      <c r="I997" s="158"/>
    </row>
    <row r="998" spans="3:9" ht="14.1">
      <c r="C998" s="158"/>
      <c r="D998" s="158"/>
      <c r="E998" s="122"/>
      <c r="F998" s="122"/>
      <c r="G998" s="158"/>
      <c r="H998" s="158"/>
      <c r="I998" s="158"/>
    </row>
    <row r="999" spans="3:9" ht="14.1">
      <c r="C999" s="158"/>
      <c r="D999" s="158"/>
      <c r="E999" s="122"/>
      <c r="F999" s="122"/>
      <c r="G999" s="158"/>
      <c r="H999" s="158"/>
      <c r="I999" s="158"/>
    </row>
    <row r="1000" spans="3:9" ht="14.1">
      <c r="C1000" s="158"/>
      <c r="D1000" s="158"/>
      <c r="E1000" s="122"/>
      <c r="F1000" s="122"/>
      <c r="G1000" s="158"/>
      <c r="H1000" s="158"/>
      <c r="I1000" s="158"/>
    </row>
    <row r="1001" spans="3:9" ht="14.1">
      <c r="C1001" s="158"/>
      <c r="D1001" s="158"/>
      <c r="E1001" s="122"/>
      <c r="F1001" s="122"/>
      <c r="G1001" s="158"/>
      <c r="H1001" s="158"/>
      <c r="I1001" s="158"/>
    </row>
    <row r="1002" spans="3:9" ht="14.1">
      <c r="C1002" s="158"/>
      <c r="D1002" s="158"/>
      <c r="E1002" s="122"/>
      <c r="F1002" s="122"/>
      <c r="G1002" s="158"/>
      <c r="H1002" s="158"/>
      <c r="I1002" s="158"/>
    </row>
    <row r="1003" spans="3:9" ht="14.1">
      <c r="C1003" s="158"/>
      <c r="D1003" s="158"/>
      <c r="E1003" s="122"/>
      <c r="F1003" s="122"/>
      <c r="G1003" s="158"/>
      <c r="H1003" s="158"/>
      <c r="I1003" s="158"/>
    </row>
    <row r="1004" spans="3:9" ht="14.1">
      <c r="C1004" s="158"/>
      <c r="D1004" s="158"/>
      <c r="E1004" s="122"/>
      <c r="F1004" s="122"/>
      <c r="G1004" s="158"/>
      <c r="H1004" s="158"/>
      <c r="I1004" s="158"/>
    </row>
    <row r="1005" spans="3:9" ht="14.1">
      <c r="C1005" s="158"/>
      <c r="D1005" s="158"/>
      <c r="E1005" s="122"/>
      <c r="F1005" s="122"/>
      <c r="G1005" s="158"/>
      <c r="H1005" s="158"/>
      <c r="I1005" s="158"/>
    </row>
    <row r="1006" spans="3:9" ht="14.1">
      <c r="C1006" s="158"/>
      <c r="D1006" s="158"/>
      <c r="E1006" s="122"/>
      <c r="F1006" s="122"/>
      <c r="G1006" s="158"/>
      <c r="H1006" s="158"/>
      <c r="I1006" s="158"/>
    </row>
    <row r="1007" spans="3:9" ht="14.1">
      <c r="C1007" s="158"/>
      <c r="D1007" s="158"/>
      <c r="E1007" s="122"/>
      <c r="F1007" s="122"/>
      <c r="G1007" s="158"/>
      <c r="H1007" s="158"/>
      <c r="I1007" s="158"/>
    </row>
    <row r="1008" spans="3:9" ht="14.1">
      <c r="C1008" s="158"/>
      <c r="D1008" s="158"/>
      <c r="E1008" s="122"/>
      <c r="F1008" s="122"/>
      <c r="G1008" s="158"/>
      <c r="H1008" s="158"/>
      <c r="I1008" s="158"/>
    </row>
    <row r="1009" spans="3:9" ht="14.1">
      <c r="C1009" s="158"/>
      <c r="D1009" s="158"/>
      <c r="E1009" s="122"/>
      <c r="F1009" s="122"/>
      <c r="G1009" s="158"/>
      <c r="H1009" s="158"/>
      <c r="I1009" s="158"/>
    </row>
    <row r="1010" spans="3:9" ht="14.1">
      <c r="C1010" s="158"/>
      <c r="D1010" s="158"/>
      <c r="E1010" s="122"/>
      <c r="F1010" s="122"/>
      <c r="G1010" s="158"/>
      <c r="H1010" s="158"/>
      <c r="I1010" s="158"/>
    </row>
    <row r="1011" spans="3:9" ht="14.1">
      <c r="C1011" s="158"/>
      <c r="D1011" s="158"/>
      <c r="E1011" s="122"/>
      <c r="F1011" s="122"/>
      <c r="G1011" s="158"/>
      <c r="H1011" s="158"/>
      <c r="I1011" s="158"/>
    </row>
    <row r="1012" spans="3:9" ht="14.1">
      <c r="C1012" s="158"/>
      <c r="D1012" s="158"/>
      <c r="E1012" s="122"/>
      <c r="F1012" s="122"/>
      <c r="G1012" s="158"/>
      <c r="H1012" s="158"/>
      <c r="I1012" s="158"/>
    </row>
    <row r="1013" spans="3:9" ht="14.1">
      <c r="C1013" s="158"/>
      <c r="D1013" s="158"/>
      <c r="E1013" s="122"/>
      <c r="F1013" s="122"/>
      <c r="G1013" s="158"/>
      <c r="H1013" s="158"/>
      <c r="I1013" s="158"/>
    </row>
    <row r="1014" spans="3:9" ht="14.1">
      <c r="C1014" s="158"/>
      <c r="D1014" s="158"/>
      <c r="E1014" s="122"/>
      <c r="F1014" s="122"/>
      <c r="G1014" s="158"/>
      <c r="H1014" s="158"/>
      <c r="I1014" s="158"/>
    </row>
    <row r="1015" spans="3:9" ht="14.1">
      <c r="C1015" s="158"/>
      <c r="D1015" s="158"/>
      <c r="E1015" s="122"/>
      <c r="F1015" s="122"/>
      <c r="G1015" s="158"/>
      <c r="H1015" s="158"/>
      <c r="I1015" s="158"/>
    </row>
    <row r="1016" spans="3:9" ht="14.1">
      <c r="C1016" s="158"/>
      <c r="D1016" s="158"/>
      <c r="E1016" s="122"/>
      <c r="F1016" s="122"/>
      <c r="G1016" s="158"/>
      <c r="H1016" s="158"/>
      <c r="I1016" s="158"/>
    </row>
  </sheetData>
  <mergeCells count="17">
    <mergeCell ref="A202:A231"/>
    <mergeCell ref="A232:A262"/>
    <mergeCell ref="A263:A292"/>
    <mergeCell ref="A142:A170"/>
    <mergeCell ref="A171:A201"/>
    <mergeCell ref="B1:N1"/>
    <mergeCell ref="A110:A141"/>
    <mergeCell ref="A3:A37"/>
    <mergeCell ref="D9:F9"/>
    <mergeCell ref="B38:D38"/>
    <mergeCell ref="E38:F38"/>
    <mergeCell ref="E73:F73"/>
    <mergeCell ref="A39:A72"/>
    <mergeCell ref="B73:D73"/>
    <mergeCell ref="A74:A107"/>
    <mergeCell ref="B109:D109"/>
    <mergeCell ref="E109:F109"/>
  </mergeCells>
  <phoneticPr fontId="15" type="noConversion"/>
  <conditionalFormatting sqref="E59">
    <cfRule type="duplicateValues" dxfId="7" priority="8"/>
  </conditionalFormatting>
  <conditionalFormatting sqref="E63">
    <cfRule type="duplicateValues" dxfId="6" priority="6"/>
  </conditionalFormatting>
  <conditionalFormatting sqref="E70">
    <cfRule type="duplicateValues" dxfId="5" priority="7"/>
  </conditionalFormatting>
  <conditionalFormatting sqref="E74">
    <cfRule type="duplicateValues" dxfId="4" priority="3"/>
  </conditionalFormatting>
  <conditionalFormatting sqref="E78">
    <cfRule type="duplicateValues" dxfId="3" priority="2"/>
  </conditionalFormatting>
  <conditionalFormatting sqref="E80">
    <cfRule type="duplicateValues" dxfId="2" priority="5"/>
  </conditionalFormatting>
  <conditionalFormatting sqref="E82">
    <cfRule type="duplicateValues" dxfId="1" priority="1"/>
  </conditionalFormatting>
  <conditionalFormatting sqref="E90">
    <cfRule type="duplicateValues" dxfId="0" priority="4"/>
  </conditionalFormatting>
  <pageMargins left="0.7" right="0.7" top="0.75" bottom="0.75" header="0.3" footer="0.3"/>
  <pageSetup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2911F-DB7A-4CD2-8F65-60CEFD76801C}">
  <dimension ref="B2:H5"/>
  <sheetViews>
    <sheetView workbookViewId="0">
      <selection activeCell="J38" sqref="J38"/>
    </sheetView>
  </sheetViews>
  <sheetFormatPr defaultColWidth="8.85546875" defaultRowHeight="12.95"/>
  <cols>
    <col min="2" max="2" width="10.140625" bestFit="1" customWidth="1"/>
    <col min="5" max="5" width="70.42578125" customWidth="1"/>
    <col min="8" max="8" width="10.42578125" bestFit="1" customWidth="1"/>
  </cols>
  <sheetData>
    <row r="2" spans="2:8">
      <c r="B2" s="210" t="s">
        <v>275</v>
      </c>
      <c r="C2" s="210" t="s">
        <v>261</v>
      </c>
      <c r="D2" s="210" t="s">
        <v>546</v>
      </c>
      <c r="E2" s="210" t="s">
        <v>277</v>
      </c>
      <c r="F2" s="210" t="s">
        <v>547</v>
      </c>
      <c r="G2" s="210" t="s">
        <v>548</v>
      </c>
      <c r="H2" s="210" t="s">
        <v>549</v>
      </c>
    </row>
    <row r="3" spans="2:8" ht="140.1">
      <c r="B3" s="167">
        <v>45208</v>
      </c>
      <c r="C3" t="s">
        <v>242</v>
      </c>
      <c r="D3" t="s">
        <v>550</v>
      </c>
      <c r="E3" s="183" t="s">
        <v>551</v>
      </c>
      <c r="F3" t="s">
        <v>552</v>
      </c>
      <c r="G3">
        <v>8</v>
      </c>
      <c r="H3">
        <v>0</v>
      </c>
    </row>
    <row r="4" spans="2:8" ht="69.95">
      <c r="B4" s="167">
        <v>45226</v>
      </c>
      <c r="C4" t="s">
        <v>242</v>
      </c>
      <c r="D4" t="s">
        <v>553</v>
      </c>
      <c r="E4" s="183" t="s">
        <v>554</v>
      </c>
      <c r="F4" t="s">
        <v>552</v>
      </c>
      <c r="G4">
        <v>3</v>
      </c>
      <c r="H4">
        <v>0</v>
      </c>
    </row>
    <row r="5" spans="2:8">
      <c r="B5" s="167">
        <v>45230</v>
      </c>
      <c r="C5" t="s">
        <v>263</v>
      </c>
      <c r="D5" t="s">
        <v>555</v>
      </c>
      <c r="E5" t="s">
        <v>556</v>
      </c>
      <c r="F5" t="s">
        <v>305</v>
      </c>
      <c r="G5">
        <v>211</v>
      </c>
      <c r="H5">
        <v>23</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1">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8" width="17.85546875" customWidth="1"/>
  </cols>
  <sheetData>
    <row r="1" spans="1:8" ht="15.75" customHeight="1">
      <c r="A1" s="123" t="s">
        <v>13</v>
      </c>
      <c r="B1" s="123"/>
      <c r="C1" s="123"/>
      <c r="D1" s="123"/>
      <c r="E1" s="123"/>
      <c r="F1" s="123"/>
      <c r="G1" s="123"/>
      <c r="H1" s="123"/>
    </row>
    <row r="2" spans="1:8" ht="15.75" customHeight="1">
      <c r="A2" s="117" t="s">
        <v>557</v>
      </c>
      <c r="B2" s="118" t="s">
        <v>558</v>
      </c>
      <c r="C2" s="118" t="s">
        <v>559</v>
      </c>
      <c r="D2" s="118" t="s">
        <v>560</v>
      </c>
      <c r="E2" s="118" t="s">
        <v>282</v>
      </c>
      <c r="F2" s="118" t="s">
        <v>281</v>
      </c>
      <c r="G2" s="118" t="s">
        <v>470</v>
      </c>
      <c r="H2" s="119" t="s">
        <v>561</v>
      </c>
    </row>
    <row r="3" spans="1:8" ht="15.75" customHeight="1">
      <c r="A3" s="120"/>
      <c r="B3" s="120"/>
      <c r="C3" s="120"/>
      <c r="D3" s="121"/>
      <c r="E3" s="120"/>
      <c r="F3" s="121"/>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2">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5" width="23.140625" customWidth="1"/>
    <col min="6" max="6" width="20.85546875" customWidth="1"/>
    <col min="7" max="8" width="17.85546875" customWidth="1"/>
  </cols>
  <sheetData>
    <row r="1" spans="1:8" ht="15.75" customHeight="1">
      <c r="A1" s="124" t="s">
        <v>12</v>
      </c>
      <c r="B1" s="125"/>
      <c r="C1" s="125"/>
      <c r="D1" s="125"/>
      <c r="E1" s="125"/>
      <c r="F1" s="125"/>
      <c r="G1" s="125"/>
      <c r="H1" s="125"/>
    </row>
    <row r="2" spans="1:8" ht="15.75" customHeight="1">
      <c r="A2" s="117" t="s">
        <v>557</v>
      </c>
      <c r="B2" s="118" t="s">
        <v>562</v>
      </c>
      <c r="C2" s="118" t="s">
        <v>559</v>
      </c>
      <c r="D2" s="118" t="s">
        <v>281</v>
      </c>
      <c r="E2" s="118" t="s">
        <v>563</v>
      </c>
      <c r="F2" s="118" t="s">
        <v>282</v>
      </c>
      <c r="G2" s="118" t="s">
        <v>564</v>
      </c>
      <c r="H2" s="118" t="s">
        <v>565</v>
      </c>
    </row>
    <row r="3" spans="1:8" ht="15.75" customHeight="1">
      <c r="A3" s="120"/>
      <c r="B3" s="120"/>
      <c r="C3" s="120"/>
      <c r="D3" s="121"/>
      <c r="E3" s="121"/>
      <c r="F3" s="120"/>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3">
    <outlinePr summaryBelow="0" summaryRight="0"/>
  </sheetPr>
  <dimension ref="A1:I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0.85546875" customWidth="1"/>
    <col min="3" max="3" width="22.28515625" customWidth="1"/>
    <col min="4" max="4" width="21.28515625" customWidth="1"/>
    <col min="5" max="5" width="23.140625" customWidth="1"/>
    <col min="6" max="9" width="17.85546875" customWidth="1"/>
  </cols>
  <sheetData>
    <row r="1" spans="1:9" ht="15.75" customHeight="1">
      <c r="A1" s="126" t="s">
        <v>16</v>
      </c>
      <c r="B1" s="126"/>
      <c r="C1" s="126"/>
      <c r="D1" s="126"/>
      <c r="E1" s="126"/>
      <c r="F1" s="126"/>
      <c r="G1" s="126"/>
      <c r="H1" s="126"/>
      <c r="I1" s="126"/>
    </row>
    <row r="2" spans="1:9" ht="15.75" customHeight="1">
      <c r="A2" s="117" t="s">
        <v>557</v>
      </c>
      <c r="B2" s="118" t="s">
        <v>566</v>
      </c>
      <c r="C2" s="118" t="s">
        <v>567</v>
      </c>
      <c r="D2" s="118" t="s">
        <v>565</v>
      </c>
      <c r="E2" s="118" t="s">
        <v>568</v>
      </c>
      <c r="F2" s="118" t="s">
        <v>281</v>
      </c>
      <c r="G2" s="118" t="s">
        <v>569</v>
      </c>
      <c r="H2" s="118" t="s">
        <v>282</v>
      </c>
      <c r="I2" s="119" t="s">
        <v>470</v>
      </c>
    </row>
    <row r="3" spans="1:9" ht="15.75" customHeight="1">
      <c r="A3" s="120"/>
      <c r="B3" s="120"/>
      <c r="C3" s="120"/>
      <c r="D3" s="120"/>
      <c r="E3" s="121"/>
      <c r="F3" s="121"/>
      <c r="G3" s="121"/>
      <c r="H3" s="121"/>
      <c r="I3" s="121"/>
    </row>
    <row r="4" spans="1:9" ht="15.75" customHeight="1">
      <c r="A4" s="122"/>
      <c r="B4" s="122"/>
      <c r="C4" s="122"/>
      <c r="D4" s="122"/>
      <c r="E4" s="122"/>
      <c r="F4" s="122"/>
      <c r="G4" s="122"/>
      <c r="H4" s="122"/>
      <c r="I4" s="122"/>
    </row>
    <row r="5" spans="1:9" ht="15.75" customHeight="1">
      <c r="A5" s="122"/>
      <c r="B5" s="122"/>
      <c r="C5" s="122"/>
      <c r="D5" s="122"/>
      <c r="E5" s="122"/>
      <c r="F5" s="122"/>
      <c r="G5" s="122"/>
      <c r="H5" s="122"/>
      <c r="I5" s="122"/>
    </row>
    <row r="6" spans="1:9" ht="15.75" customHeight="1">
      <c r="A6" s="122"/>
      <c r="B6" s="122"/>
      <c r="C6" s="122"/>
      <c r="D6" s="122"/>
      <c r="E6" s="122"/>
      <c r="F6" s="122"/>
      <c r="G6" s="122"/>
      <c r="H6" s="122"/>
      <c r="I6" s="122"/>
    </row>
    <row r="7" spans="1:9" ht="15.75" customHeight="1">
      <c r="A7" s="122"/>
      <c r="B7" s="122"/>
      <c r="C7" s="122"/>
      <c r="D7" s="122"/>
      <c r="E7" s="122"/>
      <c r="F7" s="122"/>
      <c r="G7" s="122"/>
      <c r="H7" s="122"/>
      <c r="I7" s="122"/>
    </row>
    <row r="8" spans="1:9" ht="15.75" customHeight="1">
      <c r="A8" s="122"/>
      <c r="B8" s="122"/>
      <c r="C8" s="122"/>
      <c r="D8" s="122"/>
      <c r="E8" s="122"/>
      <c r="F8" s="122"/>
      <c r="G8" s="122"/>
      <c r="H8" s="122"/>
      <c r="I8" s="122"/>
    </row>
    <row r="9" spans="1:9" ht="15.75" customHeight="1">
      <c r="A9" s="122"/>
      <c r="B9" s="122"/>
      <c r="C9" s="122"/>
      <c r="D9" s="122"/>
      <c r="E9" s="122"/>
      <c r="F9" s="122"/>
      <c r="G9" s="122"/>
      <c r="H9" s="122"/>
      <c r="I9" s="122"/>
    </row>
    <row r="10" spans="1:9" ht="15.75" customHeight="1">
      <c r="A10" s="122"/>
      <c r="B10" s="122"/>
      <c r="C10" s="122"/>
      <c r="D10" s="122"/>
      <c r="E10" s="122"/>
      <c r="F10" s="122"/>
      <c r="G10" s="122"/>
      <c r="H10" s="122"/>
      <c r="I10" s="122"/>
    </row>
    <row r="11" spans="1:9" ht="15.75" customHeight="1">
      <c r="A11" s="122"/>
      <c r="B11" s="122"/>
      <c r="C11" s="122"/>
      <c r="D11" s="122"/>
      <c r="E11" s="122"/>
      <c r="F11" s="122"/>
      <c r="G11" s="122"/>
      <c r="H11" s="122"/>
      <c r="I11" s="122"/>
    </row>
    <row r="12" spans="1:9" ht="15.75" customHeight="1">
      <c r="A12" s="122"/>
      <c r="B12" s="122"/>
      <c r="C12" s="122"/>
      <c r="D12" s="122"/>
      <c r="E12" s="122"/>
      <c r="F12" s="122"/>
      <c r="G12" s="122"/>
      <c r="H12" s="122"/>
      <c r="I12" s="122"/>
    </row>
    <row r="13" spans="1:9" ht="15.75" customHeight="1">
      <c r="A13" s="122"/>
      <c r="B13" s="122"/>
      <c r="C13" s="122"/>
      <c r="D13" s="122"/>
      <c r="E13" s="122"/>
      <c r="F13" s="122"/>
      <c r="G13" s="122"/>
      <c r="H13" s="122"/>
      <c r="I13" s="122"/>
    </row>
    <row r="14" spans="1:9" ht="15.75" customHeight="1">
      <c r="A14" s="122"/>
      <c r="B14" s="122"/>
      <c r="C14" s="122"/>
      <c r="D14" s="122"/>
      <c r="E14" s="122"/>
      <c r="F14" s="122"/>
      <c r="G14" s="122"/>
      <c r="H14" s="122"/>
      <c r="I14" s="122"/>
    </row>
    <row r="15" spans="1:9" ht="15.75" customHeight="1">
      <c r="A15" s="122"/>
      <c r="B15" s="122"/>
      <c r="C15" s="122"/>
      <c r="D15" s="122"/>
      <c r="E15" s="122"/>
      <c r="F15" s="122"/>
      <c r="G15" s="122"/>
      <c r="H15" s="122"/>
      <c r="I15" s="122"/>
    </row>
    <row r="16" spans="1:9" ht="15.75" customHeight="1">
      <c r="A16" s="122"/>
      <c r="B16" s="122"/>
      <c r="C16" s="122"/>
      <c r="D16" s="122"/>
      <c r="E16" s="122"/>
      <c r="F16" s="122"/>
      <c r="G16" s="122"/>
      <c r="H16" s="122"/>
      <c r="I16" s="122"/>
    </row>
    <row r="17" spans="1:9" ht="15.75" customHeight="1">
      <c r="A17" s="122"/>
      <c r="B17" s="122"/>
      <c r="C17" s="122"/>
      <c r="D17" s="122"/>
      <c r="E17" s="122"/>
      <c r="F17" s="122"/>
      <c r="G17" s="122"/>
      <c r="H17" s="122"/>
      <c r="I17" s="122"/>
    </row>
    <row r="18" spans="1:9" ht="15.75" customHeight="1">
      <c r="A18" s="122"/>
      <c r="B18" s="122"/>
      <c r="C18" s="122"/>
      <c r="D18" s="122"/>
      <c r="E18" s="122"/>
      <c r="F18" s="122"/>
      <c r="G18" s="122"/>
      <c r="H18" s="122"/>
      <c r="I18" s="122"/>
    </row>
    <row r="19" spans="1:9" ht="15.75" customHeight="1">
      <c r="A19" s="122"/>
      <c r="B19" s="122"/>
      <c r="C19" s="122"/>
      <c r="D19" s="122"/>
      <c r="E19" s="122"/>
      <c r="F19" s="122"/>
      <c r="G19" s="122"/>
      <c r="H19" s="122"/>
      <c r="I19" s="122"/>
    </row>
    <row r="20" spans="1:9" ht="15.75" customHeight="1">
      <c r="A20" s="122"/>
      <c r="B20" s="122"/>
      <c r="C20" s="122"/>
      <c r="D20" s="122"/>
      <c r="E20" s="122"/>
      <c r="F20" s="122"/>
      <c r="G20" s="122"/>
      <c r="H20" s="122"/>
      <c r="I20" s="122"/>
    </row>
    <row r="21" spans="1:9" ht="15.75" customHeight="1">
      <c r="A21" s="122"/>
      <c r="B21" s="122"/>
      <c r="C21" s="122"/>
      <c r="D21" s="122"/>
      <c r="E21" s="122"/>
      <c r="F21" s="122"/>
      <c r="G21" s="122"/>
      <c r="H21" s="122"/>
      <c r="I21" s="122"/>
    </row>
    <row r="22" spans="1:9" ht="15.75" customHeight="1">
      <c r="A22" s="122"/>
      <c r="B22" s="122"/>
      <c r="C22" s="122"/>
      <c r="D22" s="122"/>
      <c r="E22" s="122"/>
      <c r="F22" s="122"/>
      <c r="G22" s="122"/>
      <c r="H22" s="122"/>
      <c r="I22" s="122"/>
    </row>
    <row r="23" spans="1:9" ht="15.75" customHeight="1">
      <c r="A23" s="122"/>
      <c r="B23" s="122"/>
      <c r="C23" s="122"/>
      <c r="D23" s="122"/>
      <c r="E23" s="122"/>
      <c r="F23" s="122"/>
      <c r="G23" s="122"/>
      <c r="H23" s="122"/>
      <c r="I23" s="122"/>
    </row>
    <row r="24" spans="1:9" ht="15.75" customHeight="1">
      <c r="A24" s="122"/>
      <c r="B24" s="122"/>
      <c r="C24" s="122"/>
      <c r="D24" s="122"/>
      <c r="E24" s="122"/>
      <c r="F24" s="122"/>
      <c r="G24" s="122"/>
      <c r="H24" s="122"/>
      <c r="I24" s="122"/>
    </row>
    <row r="25" spans="1:9" ht="15.75" customHeight="1">
      <c r="A25" s="122"/>
      <c r="B25" s="122"/>
      <c r="C25" s="122"/>
      <c r="D25" s="122"/>
      <c r="E25" s="122"/>
      <c r="F25" s="122"/>
      <c r="G25" s="122"/>
      <c r="H25" s="122"/>
      <c r="I25" s="122"/>
    </row>
    <row r="26" spans="1:9" ht="15.75" customHeight="1">
      <c r="A26" s="122"/>
      <c r="B26" s="122"/>
      <c r="C26" s="122"/>
      <c r="D26" s="122"/>
      <c r="E26" s="122"/>
      <c r="F26" s="122"/>
      <c r="G26" s="122"/>
      <c r="H26" s="122"/>
      <c r="I26" s="122"/>
    </row>
    <row r="27" spans="1:9" ht="15.75" customHeight="1">
      <c r="A27" s="122"/>
      <c r="B27" s="122"/>
      <c r="C27" s="122"/>
      <c r="D27" s="122"/>
      <c r="E27" s="122"/>
      <c r="F27" s="122"/>
      <c r="G27" s="122"/>
      <c r="H27" s="122"/>
      <c r="I27" s="122"/>
    </row>
    <row r="28" spans="1:9" ht="15.75" customHeight="1">
      <c r="A28" s="122"/>
      <c r="B28" s="122"/>
      <c r="C28" s="122"/>
      <c r="D28" s="122"/>
      <c r="E28" s="122"/>
      <c r="F28" s="122"/>
      <c r="G28" s="122"/>
      <c r="H28" s="122"/>
      <c r="I28" s="122"/>
    </row>
    <row r="29" spans="1:9" ht="15.75" customHeight="1">
      <c r="A29" s="122"/>
      <c r="B29" s="122"/>
      <c r="C29" s="122"/>
      <c r="D29" s="122"/>
      <c r="E29" s="122"/>
      <c r="F29" s="122"/>
      <c r="G29" s="122"/>
      <c r="H29" s="122"/>
      <c r="I29" s="122"/>
    </row>
    <row r="30" spans="1:9" ht="15.75" customHeight="1">
      <c r="A30" s="122"/>
      <c r="B30" s="122"/>
      <c r="C30" s="122"/>
      <c r="D30" s="122"/>
      <c r="E30" s="122"/>
      <c r="F30" s="122"/>
      <c r="G30" s="122"/>
      <c r="H30" s="122"/>
      <c r="I30" s="122"/>
    </row>
    <row r="31" spans="1:9" ht="15.75" customHeight="1">
      <c r="A31" s="122"/>
      <c r="B31" s="122"/>
      <c r="C31" s="122"/>
      <c r="D31" s="122"/>
      <c r="E31" s="122"/>
      <c r="F31" s="122"/>
      <c r="G31" s="122"/>
      <c r="H31" s="122"/>
      <c r="I31" s="122"/>
    </row>
    <row r="32" spans="1:9" ht="15.75" customHeight="1">
      <c r="A32" s="122"/>
      <c r="B32" s="122"/>
      <c r="C32" s="122"/>
      <c r="D32" s="122"/>
      <c r="E32" s="122"/>
      <c r="F32" s="122"/>
      <c r="G32" s="122"/>
      <c r="H32" s="122"/>
      <c r="I32" s="122"/>
    </row>
    <row r="33" spans="1:9" ht="15.75" customHeight="1">
      <c r="A33" s="122"/>
      <c r="B33" s="122"/>
      <c r="C33" s="122"/>
      <c r="D33" s="122"/>
      <c r="E33" s="122"/>
      <c r="F33" s="122"/>
      <c r="G33" s="122"/>
      <c r="H33" s="122"/>
      <c r="I33" s="122"/>
    </row>
    <row r="34" spans="1:9" ht="15.75" customHeight="1">
      <c r="A34" s="122"/>
      <c r="B34" s="122"/>
      <c r="C34" s="122"/>
      <c r="D34" s="122"/>
      <c r="E34" s="122"/>
      <c r="F34" s="122"/>
      <c r="G34" s="122"/>
      <c r="H34" s="122"/>
      <c r="I34" s="122"/>
    </row>
    <row r="35" spans="1:9" ht="15.75" customHeight="1">
      <c r="A35" s="122"/>
      <c r="B35" s="122"/>
      <c r="C35" s="122"/>
      <c r="D35" s="122"/>
      <c r="E35" s="122"/>
      <c r="F35" s="122"/>
      <c r="G35" s="122"/>
      <c r="H35" s="122"/>
      <c r="I35" s="122"/>
    </row>
    <row r="36" spans="1:9" ht="15.75" customHeight="1">
      <c r="A36" s="122"/>
      <c r="B36" s="122"/>
      <c r="C36" s="122"/>
      <c r="D36" s="122"/>
      <c r="E36" s="122"/>
      <c r="F36" s="122"/>
      <c r="G36" s="122"/>
      <c r="H36" s="122"/>
      <c r="I36" s="122"/>
    </row>
    <row r="37" spans="1:9" ht="15.75" customHeight="1">
      <c r="A37" s="122"/>
      <c r="B37" s="122"/>
      <c r="C37" s="122"/>
      <c r="D37" s="122"/>
      <c r="E37" s="122"/>
      <c r="F37" s="122"/>
      <c r="G37" s="122"/>
      <c r="H37" s="122"/>
      <c r="I37" s="122"/>
    </row>
    <row r="38" spans="1:9" ht="15.75" customHeight="1">
      <c r="A38" s="122"/>
      <c r="B38" s="122"/>
      <c r="C38" s="122"/>
      <c r="D38" s="122"/>
      <c r="E38" s="122"/>
      <c r="F38" s="122"/>
      <c r="G38" s="122"/>
      <c r="H38" s="122"/>
      <c r="I38" s="122"/>
    </row>
    <row r="39" spans="1:9" ht="15.75" customHeight="1">
      <c r="A39" s="122"/>
      <c r="B39" s="122"/>
      <c r="C39" s="122"/>
      <c r="D39" s="122"/>
      <c r="E39" s="122"/>
      <c r="F39" s="122"/>
      <c r="G39" s="122"/>
      <c r="H39" s="122"/>
      <c r="I39" s="122"/>
    </row>
    <row r="40" spans="1:9" ht="15.75" customHeight="1">
      <c r="A40" s="122"/>
      <c r="B40" s="122"/>
      <c r="C40" s="122"/>
      <c r="D40" s="122"/>
      <c r="E40" s="122"/>
      <c r="F40" s="122"/>
      <c r="G40" s="122"/>
      <c r="H40" s="122"/>
      <c r="I40" s="122"/>
    </row>
    <row r="41" spans="1:9" ht="15.75" customHeight="1">
      <c r="A41" s="122"/>
      <c r="B41" s="122"/>
      <c r="C41" s="122"/>
      <c r="D41" s="122"/>
      <c r="E41" s="122"/>
      <c r="F41" s="122"/>
      <c r="G41" s="122"/>
      <c r="H41" s="122"/>
      <c r="I41" s="122"/>
    </row>
    <row r="42" spans="1:9" ht="15.75" customHeight="1">
      <c r="A42" s="122"/>
      <c r="B42" s="122"/>
      <c r="C42" s="122"/>
      <c r="D42" s="122"/>
      <c r="E42" s="122"/>
      <c r="F42" s="122"/>
      <c r="G42" s="122"/>
      <c r="H42" s="122"/>
      <c r="I42" s="122"/>
    </row>
    <row r="43" spans="1:9" ht="15.75" customHeight="1">
      <c r="A43" s="122"/>
      <c r="B43" s="122"/>
      <c r="C43" s="122"/>
      <c r="D43" s="122"/>
      <c r="E43" s="122"/>
      <c r="F43" s="122"/>
      <c r="G43" s="122"/>
      <c r="H43" s="122"/>
      <c r="I43" s="122"/>
    </row>
    <row r="44" spans="1:9" ht="15.75" customHeight="1">
      <c r="A44" s="122"/>
      <c r="B44" s="122"/>
      <c r="C44" s="122"/>
      <c r="D44" s="122"/>
      <c r="E44" s="122"/>
      <c r="F44" s="122"/>
      <c r="G44" s="122"/>
      <c r="H44" s="122"/>
      <c r="I44" s="122"/>
    </row>
    <row r="45" spans="1:9" ht="15.75" customHeight="1">
      <c r="A45" s="122"/>
      <c r="B45" s="122"/>
      <c r="C45" s="122"/>
      <c r="D45" s="122"/>
      <c r="E45" s="122"/>
      <c r="F45" s="122"/>
      <c r="G45" s="122"/>
      <c r="H45" s="122"/>
      <c r="I45" s="122"/>
    </row>
    <row r="46" spans="1:9" ht="14.1">
      <c r="A46" s="122"/>
      <c r="B46" s="122"/>
      <c r="C46" s="122"/>
      <c r="D46" s="122"/>
      <c r="E46" s="122"/>
      <c r="F46" s="122"/>
      <c r="G46" s="122"/>
      <c r="H46" s="122"/>
      <c r="I46" s="122"/>
    </row>
    <row r="47" spans="1:9" ht="14.1">
      <c r="A47" s="122"/>
      <c r="B47" s="122"/>
      <c r="C47" s="122"/>
      <c r="D47" s="122"/>
      <c r="E47" s="122"/>
      <c r="F47" s="122"/>
      <c r="G47" s="122"/>
      <c r="H47" s="122"/>
      <c r="I47" s="122"/>
    </row>
    <row r="48" spans="1:9" ht="14.1">
      <c r="A48" s="122"/>
      <c r="B48" s="122"/>
      <c r="C48" s="122"/>
      <c r="D48" s="122"/>
      <c r="E48" s="122"/>
      <c r="F48" s="122"/>
      <c r="G48" s="122"/>
      <c r="H48" s="122"/>
      <c r="I48" s="122"/>
    </row>
    <row r="49" spans="1:9" ht="14.1">
      <c r="A49" s="122"/>
      <c r="B49" s="122"/>
      <c r="C49" s="122"/>
      <c r="D49" s="122"/>
      <c r="E49" s="122"/>
      <c r="F49" s="122"/>
      <c r="G49" s="122"/>
      <c r="H49" s="122"/>
      <c r="I49" s="122"/>
    </row>
    <row r="50" spans="1:9" ht="14.1">
      <c r="A50" s="122"/>
      <c r="B50" s="122"/>
      <c r="C50" s="122"/>
      <c r="D50" s="122"/>
      <c r="E50" s="122"/>
      <c r="F50" s="122"/>
      <c r="G50" s="122"/>
      <c r="H50" s="122"/>
      <c r="I50" s="122"/>
    </row>
    <row r="51" spans="1:9" ht="14.1">
      <c r="A51" s="122"/>
      <c r="B51" s="122"/>
      <c r="C51" s="122"/>
      <c r="D51" s="122"/>
      <c r="E51" s="122"/>
      <c r="F51" s="122"/>
      <c r="G51" s="122"/>
      <c r="H51" s="122"/>
      <c r="I51" s="122"/>
    </row>
    <row r="52" spans="1:9" ht="14.1">
      <c r="A52" s="122"/>
      <c r="B52" s="122"/>
      <c r="C52" s="122"/>
      <c r="D52" s="122"/>
      <c r="E52" s="122"/>
      <c r="F52" s="122"/>
      <c r="G52" s="122"/>
      <c r="H52" s="122"/>
      <c r="I52" s="122"/>
    </row>
    <row r="53" spans="1:9" ht="14.1">
      <c r="A53" s="122"/>
      <c r="B53" s="122"/>
      <c r="C53" s="122"/>
      <c r="D53" s="122"/>
      <c r="E53" s="122"/>
      <c r="F53" s="122"/>
      <c r="G53" s="122"/>
      <c r="H53" s="122"/>
      <c r="I53" s="122"/>
    </row>
    <row r="54" spans="1:9" ht="14.1">
      <c r="A54" s="122"/>
      <c r="B54" s="122"/>
      <c r="C54" s="122"/>
      <c r="D54" s="122"/>
      <c r="E54" s="122"/>
      <c r="F54" s="122"/>
      <c r="G54" s="122"/>
      <c r="H54" s="122"/>
      <c r="I54" s="122"/>
    </row>
    <row r="55" spans="1:9" ht="14.1">
      <c r="A55" s="122"/>
      <c r="B55" s="122"/>
      <c r="C55" s="122"/>
      <c r="D55" s="122"/>
      <c r="E55" s="122"/>
      <c r="F55" s="122"/>
      <c r="G55" s="122"/>
      <c r="H55" s="122"/>
      <c r="I55" s="122"/>
    </row>
    <row r="56" spans="1:9" ht="14.1">
      <c r="A56" s="122"/>
      <c r="B56" s="122"/>
      <c r="C56" s="122"/>
      <c r="D56" s="122"/>
      <c r="E56" s="122"/>
      <c r="F56" s="122"/>
      <c r="G56" s="122"/>
      <c r="H56" s="122"/>
      <c r="I56" s="122"/>
    </row>
    <row r="57" spans="1:9" ht="14.1">
      <c r="A57" s="122"/>
      <c r="B57" s="122"/>
      <c r="C57" s="122"/>
      <c r="D57" s="122"/>
      <c r="E57" s="122"/>
      <c r="F57" s="122"/>
      <c r="G57" s="122"/>
      <c r="H57" s="122"/>
      <c r="I57" s="122"/>
    </row>
    <row r="58" spans="1:9" ht="14.1">
      <c r="A58" s="122"/>
      <c r="B58" s="122"/>
      <c r="C58" s="122"/>
      <c r="D58" s="122"/>
      <c r="E58" s="122"/>
      <c r="F58" s="122"/>
      <c r="G58" s="122"/>
      <c r="H58" s="122"/>
      <c r="I58" s="122"/>
    </row>
    <row r="59" spans="1:9" ht="14.1">
      <c r="A59" s="122"/>
      <c r="B59" s="122"/>
      <c r="C59" s="122"/>
      <c r="D59" s="122"/>
      <c r="E59" s="122"/>
      <c r="F59" s="122"/>
      <c r="G59" s="122"/>
      <c r="H59" s="122"/>
      <c r="I59" s="122"/>
    </row>
    <row r="60" spans="1:9" ht="14.1">
      <c r="A60" s="122"/>
      <c r="B60" s="122"/>
      <c r="C60" s="122"/>
      <c r="D60" s="122"/>
      <c r="E60" s="122"/>
      <c r="F60" s="122"/>
      <c r="G60" s="122"/>
      <c r="H60" s="122"/>
      <c r="I60" s="122"/>
    </row>
    <row r="61" spans="1:9" ht="14.1">
      <c r="A61" s="122"/>
      <c r="B61" s="122"/>
      <c r="C61" s="122"/>
      <c r="D61" s="122"/>
      <c r="E61" s="122"/>
      <c r="F61" s="122"/>
      <c r="G61" s="122"/>
      <c r="H61" s="122"/>
      <c r="I61" s="122"/>
    </row>
    <row r="62" spans="1:9" ht="14.1">
      <c r="A62" s="122"/>
      <c r="B62" s="122"/>
      <c r="C62" s="122"/>
      <c r="D62" s="122"/>
      <c r="E62" s="122"/>
      <c r="F62" s="122"/>
      <c r="G62" s="122"/>
      <c r="H62" s="122"/>
      <c r="I62" s="122"/>
    </row>
    <row r="63" spans="1:9" ht="14.1">
      <c r="A63" s="122"/>
      <c r="B63" s="122"/>
      <c r="C63" s="122"/>
      <c r="D63" s="122"/>
      <c r="E63" s="122"/>
      <c r="F63" s="122"/>
      <c r="G63" s="122"/>
      <c r="H63" s="122"/>
      <c r="I63" s="122"/>
    </row>
    <row r="64" spans="1:9" ht="14.1">
      <c r="A64" s="122"/>
      <c r="B64" s="122"/>
      <c r="C64" s="122"/>
      <c r="D64" s="122"/>
      <c r="E64" s="122"/>
      <c r="F64" s="122"/>
      <c r="G64" s="122"/>
      <c r="H64" s="122"/>
      <c r="I64" s="122"/>
    </row>
    <row r="65" spans="1:9" ht="14.1">
      <c r="A65" s="122"/>
      <c r="B65" s="122"/>
      <c r="C65" s="122"/>
      <c r="D65" s="122"/>
      <c r="E65" s="122"/>
      <c r="F65" s="122"/>
      <c r="G65" s="122"/>
      <c r="H65" s="122"/>
      <c r="I65" s="122"/>
    </row>
    <row r="66" spans="1:9" ht="14.1">
      <c r="A66" s="122"/>
      <c r="B66" s="122"/>
      <c r="C66" s="122"/>
      <c r="D66" s="122"/>
      <c r="E66" s="122"/>
      <c r="F66" s="122"/>
      <c r="G66" s="122"/>
      <c r="H66" s="122"/>
      <c r="I66" s="122"/>
    </row>
    <row r="67" spans="1:9" ht="14.1">
      <c r="A67" s="122"/>
      <c r="B67" s="122"/>
      <c r="C67" s="122"/>
      <c r="D67" s="122"/>
      <c r="E67" s="122"/>
      <c r="F67" s="122"/>
      <c r="G67" s="122"/>
      <c r="H67" s="122"/>
      <c r="I67" s="122"/>
    </row>
    <row r="68" spans="1:9" ht="14.1">
      <c r="A68" s="122"/>
      <c r="B68" s="122"/>
      <c r="C68" s="122"/>
      <c r="D68" s="122"/>
      <c r="E68" s="122"/>
      <c r="F68" s="122"/>
      <c r="G68" s="122"/>
      <c r="H68" s="122"/>
      <c r="I68" s="122"/>
    </row>
    <row r="69" spans="1:9" ht="14.1">
      <c r="A69" s="122"/>
      <c r="B69" s="122"/>
      <c r="C69" s="122"/>
      <c r="D69" s="122"/>
      <c r="E69" s="122"/>
      <c r="F69" s="122"/>
      <c r="G69" s="122"/>
      <c r="H69" s="122"/>
      <c r="I69" s="122"/>
    </row>
    <row r="70" spans="1:9" ht="14.1">
      <c r="A70" s="122"/>
      <c r="B70" s="122"/>
      <c r="C70" s="122"/>
      <c r="D70" s="122"/>
      <c r="E70" s="122"/>
      <c r="F70" s="122"/>
      <c r="G70" s="122"/>
      <c r="H70" s="122"/>
      <c r="I70" s="122"/>
    </row>
    <row r="71" spans="1:9" ht="14.1">
      <c r="A71" s="122"/>
      <c r="B71" s="122"/>
      <c r="C71" s="122"/>
      <c r="D71" s="122"/>
      <c r="E71" s="122"/>
      <c r="F71" s="122"/>
      <c r="G71" s="122"/>
      <c r="H71" s="122"/>
      <c r="I71" s="122"/>
    </row>
    <row r="72" spans="1:9" ht="14.1">
      <c r="A72" s="122"/>
      <c r="B72" s="122"/>
      <c r="C72" s="122"/>
      <c r="D72" s="122"/>
      <c r="E72" s="122"/>
      <c r="F72" s="122"/>
      <c r="G72" s="122"/>
      <c r="H72" s="122"/>
      <c r="I72" s="122"/>
    </row>
    <row r="73" spans="1:9" ht="14.1">
      <c r="A73" s="122"/>
      <c r="B73" s="122"/>
      <c r="C73" s="122"/>
      <c r="D73" s="122"/>
      <c r="E73" s="122"/>
      <c r="F73" s="122"/>
      <c r="G73" s="122"/>
      <c r="H73" s="122"/>
      <c r="I73" s="122"/>
    </row>
    <row r="74" spans="1:9" ht="14.1">
      <c r="A74" s="122"/>
      <c r="B74" s="122"/>
      <c r="C74" s="122"/>
      <c r="D74" s="122"/>
      <c r="E74" s="122"/>
      <c r="F74" s="122"/>
      <c r="G74" s="122"/>
      <c r="H74" s="122"/>
      <c r="I74" s="122"/>
    </row>
    <row r="75" spans="1:9" ht="14.1">
      <c r="A75" s="122"/>
      <c r="B75" s="122"/>
      <c r="C75" s="122"/>
      <c r="D75" s="122"/>
      <c r="E75" s="122"/>
      <c r="F75" s="122"/>
      <c r="G75" s="122"/>
      <c r="H75" s="122"/>
      <c r="I75" s="122"/>
    </row>
    <row r="76" spans="1:9" ht="14.1">
      <c r="A76" s="122"/>
      <c r="B76" s="122"/>
      <c r="C76" s="122"/>
      <c r="D76" s="122"/>
      <c r="E76" s="122"/>
      <c r="F76" s="122"/>
      <c r="G76" s="122"/>
      <c r="H76" s="122"/>
      <c r="I76" s="122"/>
    </row>
    <row r="77" spans="1:9" ht="14.1">
      <c r="A77" s="122"/>
      <c r="B77" s="122"/>
      <c r="C77" s="122"/>
      <c r="D77" s="122"/>
      <c r="E77" s="122"/>
      <c r="F77" s="122"/>
      <c r="G77" s="122"/>
      <c r="H77" s="122"/>
      <c r="I77" s="122"/>
    </row>
    <row r="78" spans="1:9" ht="14.1">
      <c r="A78" s="122"/>
      <c r="B78" s="122"/>
      <c r="C78" s="122"/>
      <c r="D78" s="122"/>
      <c r="E78" s="122"/>
      <c r="F78" s="122"/>
      <c r="G78" s="122"/>
      <c r="H78" s="122"/>
      <c r="I78" s="122"/>
    </row>
    <row r="79" spans="1:9" ht="14.1">
      <c r="A79" s="122"/>
      <c r="B79" s="122"/>
      <c r="C79" s="122"/>
      <c r="D79" s="122"/>
      <c r="E79" s="122"/>
      <c r="F79" s="122"/>
      <c r="G79" s="122"/>
      <c r="H79" s="122"/>
      <c r="I79" s="122"/>
    </row>
    <row r="80" spans="1:9" ht="14.1">
      <c r="A80" s="122"/>
      <c r="B80" s="122"/>
      <c r="C80" s="122"/>
      <c r="D80" s="122"/>
      <c r="E80" s="122"/>
      <c r="F80" s="122"/>
      <c r="G80" s="122"/>
      <c r="H80" s="122"/>
      <c r="I80" s="122"/>
    </row>
    <row r="81" spans="1:9" ht="14.1">
      <c r="A81" s="122"/>
      <c r="B81" s="122"/>
      <c r="C81" s="122"/>
      <c r="D81" s="122"/>
      <c r="E81" s="122"/>
      <c r="F81" s="122"/>
      <c r="G81" s="122"/>
      <c r="H81" s="122"/>
      <c r="I81" s="122"/>
    </row>
    <row r="82" spans="1:9" ht="14.1">
      <c r="A82" s="122"/>
      <c r="B82" s="122"/>
      <c r="C82" s="122"/>
      <c r="D82" s="122"/>
      <c r="E82" s="122"/>
      <c r="F82" s="122"/>
      <c r="G82" s="122"/>
      <c r="H82" s="122"/>
      <c r="I82" s="122"/>
    </row>
    <row r="83" spans="1:9" ht="14.1">
      <c r="A83" s="122"/>
      <c r="B83" s="122"/>
      <c r="C83" s="122"/>
      <c r="D83" s="122"/>
      <c r="E83" s="122"/>
      <c r="F83" s="122"/>
      <c r="G83" s="122"/>
      <c r="H83" s="122"/>
      <c r="I83" s="122"/>
    </row>
    <row r="84" spans="1:9" ht="14.1">
      <c r="A84" s="122"/>
      <c r="B84" s="122"/>
      <c r="C84" s="122"/>
      <c r="D84" s="122"/>
      <c r="E84" s="122"/>
      <c r="F84" s="122"/>
      <c r="G84" s="122"/>
      <c r="H84" s="122"/>
      <c r="I84" s="122"/>
    </row>
    <row r="85" spans="1:9" ht="14.1">
      <c r="A85" s="122"/>
      <c r="B85" s="122"/>
      <c r="C85" s="122"/>
      <c r="D85" s="122"/>
      <c r="E85" s="122"/>
      <c r="F85" s="122"/>
      <c r="G85" s="122"/>
      <c r="H85" s="122"/>
      <c r="I85" s="122"/>
    </row>
    <row r="86" spans="1:9" ht="14.1">
      <c r="A86" s="122"/>
      <c r="B86" s="122"/>
      <c r="C86" s="122"/>
      <c r="D86" s="122"/>
      <c r="E86" s="122"/>
      <c r="F86" s="122"/>
      <c r="G86" s="122"/>
      <c r="H86" s="122"/>
      <c r="I86" s="122"/>
    </row>
    <row r="87" spans="1:9" ht="14.1">
      <c r="A87" s="122"/>
      <c r="B87" s="122"/>
      <c r="C87" s="122"/>
      <c r="D87" s="122"/>
      <c r="E87" s="122"/>
      <c r="F87" s="122"/>
      <c r="G87" s="122"/>
      <c r="H87" s="122"/>
      <c r="I87" s="122"/>
    </row>
    <row r="88" spans="1:9" ht="14.1">
      <c r="A88" s="122"/>
      <c r="B88" s="122"/>
      <c r="C88" s="122"/>
      <c r="D88" s="122"/>
      <c r="E88" s="122"/>
      <c r="F88" s="122"/>
      <c r="G88" s="122"/>
      <c r="H88" s="122"/>
      <c r="I88" s="122"/>
    </row>
    <row r="89" spans="1:9" ht="14.1">
      <c r="A89" s="122"/>
      <c r="B89" s="122"/>
      <c r="C89" s="122"/>
      <c r="D89" s="122"/>
      <c r="E89" s="122"/>
      <c r="F89" s="122"/>
      <c r="G89" s="122"/>
      <c r="H89" s="122"/>
      <c r="I89" s="122"/>
    </row>
    <row r="90" spans="1:9" ht="14.1">
      <c r="A90" s="122"/>
      <c r="B90" s="122"/>
      <c r="C90" s="122"/>
      <c r="D90" s="122"/>
      <c r="E90" s="122"/>
      <c r="F90" s="122"/>
      <c r="G90" s="122"/>
      <c r="H90" s="122"/>
      <c r="I90" s="122"/>
    </row>
    <row r="91" spans="1:9" ht="14.1">
      <c r="A91" s="122"/>
      <c r="B91" s="122"/>
      <c r="C91" s="122"/>
      <c r="D91" s="122"/>
      <c r="E91" s="122"/>
      <c r="F91" s="122"/>
      <c r="G91" s="122"/>
      <c r="H91" s="122"/>
      <c r="I91" s="122"/>
    </row>
    <row r="92" spans="1:9" ht="14.1">
      <c r="A92" s="122"/>
      <c r="B92" s="122"/>
      <c r="C92" s="122"/>
      <c r="D92" s="122"/>
      <c r="E92" s="122"/>
      <c r="F92" s="122"/>
      <c r="G92" s="122"/>
      <c r="H92" s="122"/>
      <c r="I92" s="122"/>
    </row>
    <row r="93" spans="1:9" ht="14.1">
      <c r="A93" s="122"/>
      <c r="B93" s="122"/>
      <c r="C93" s="122"/>
      <c r="D93" s="122"/>
      <c r="E93" s="122"/>
      <c r="F93" s="122"/>
      <c r="G93" s="122"/>
      <c r="H93" s="122"/>
      <c r="I93" s="122"/>
    </row>
    <row r="94" spans="1:9" ht="14.1">
      <c r="A94" s="122"/>
      <c r="B94" s="122"/>
      <c r="C94" s="122"/>
      <c r="D94" s="122"/>
      <c r="E94" s="122"/>
      <c r="F94" s="122"/>
      <c r="G94" s="122"/>
      <c r="H94" s="122"/>
      <c r="I94" s="122"/>
    </row>
    <row r="95" spans="1:9" ht="14.1">
      <c r="A95" s="122"/>
      <c r="B95" s="122"/>
      <c r="C95" s="122"/>
      <c r="D95" s="122"/>
      <c r="E95" s="122"/>
      <c r="F95" s="122"/>
      <c r="G95" s="122"/>
      <c r="H95" s="122"/>
      <c r="I95" s="122"/>
    </row>
    <row r="96" spans="1:9" ht="14.1">
      <c r="A96" s="122"/>
      <c r="B96" s="122"/>
      <c r="C96" s="122"/>
      <c r="D96" s="122"/>
      <c r="E96" s="122"/>
      <c r="F96" s="122"/>
      <c r="G96" s="122"/>
      <c r="H96" s="122"/>
      <c r="I96" s="122"/>
    </row>
    <row r="97" spans="1:9" ht="14.1">
      <c r="A97" s="122"/>
      <c r="B97" s="122"/>
      <c r="C97" s="122"/>
      <c r="D97" s="122"/>
      <c r="E97" s="122"/>
      <c r="F97" s="122"/>
      <c r="G97" s="122"/>
      <c r="H97" s="122"/>
      <c r="I97" s="122"/>
    </row>
    <row r="98" spans="1:9" ht="14.1">
      <c r="A98" s="122"/>
      <c r="B98" s="122"/>
      <c r="C98" s="122"/>
      <c r="D98" s="122"/>
      <c r="E98" s="122"/>
      <c r="F98" s="122"/>
      <c r="G98" s="122"/>
      <c r="H98" s="122"/>
      <c r="I98" s="122"/>
    </row>
    <row r="99" spans="1:9" ht="14.1">
      <c r="A99" s="122"/>
      <c r="B99" s="122"/>
      <c r="C99" s="122"/>
      <c r="D99" s="122"/>
      <c r="E99" s="122"/>
      <c r="F99" s="122"/>
      <c r="G99" s="122"/>
      <c r="H99" s="122"/>
      <c r="I99" s="122"/>
    </row>
    <row r="100" spans="1:9" ht="14.1">
      <c r="A100" s="122"/>
      <c r="B100" s="122"/>
      <c r="C100" s="122"/>
      <c r="D100" s="122"/>
      <c r="E100" s="122"/>
      <c r="F100" s="122"/>
      <c r="G100" s="122"/>
      <c r="H100" s="122"/>
      <c r="I100" s="122"/>
    </row>
    <row r="101" spans="1:9" ht="14.1">
      <c r="A101" s="122"/>
      <c r="B101" s="122"/>
      <c r="C101" s="122"/>
      <c r="D101" s="122"/>
      <c r="E101" s="122"/>
      <c r="F101" s="122"/>
      <c r="G101" s="122"/>
      <c r="H101" s="122"/>
      <c r="I101" s="122"/>
    </row>
    <row r="102" spans="1:9" ht="14.1">
      <c r="A102" s="122"/>
      <c r="B102" s="122"/>
      <c r="C102" s="122"/>
      <c r="D102" s="122"/>
      <c r="E102" s="122"/>
      <c r="F102" s="122"/>
      <c r="G102" s="122"/>
      <c r="H102" s="122"/>
      <c r="I102" s="122"/>
    </row>
    <row r="103" spans="1:9" ht="14.1">
      <c r="A103" s="122"/>
      <c r="B103" s="122"/>
      <c r="C103" s="122"/>
      <c r="D103" s="122"/>
      <c r="E103" s="122"/>
      <c r="F103" s="122"/>
      <c r="G103" s="122"/>
      <c r="H103" s="122"/>
      <c r="I103" s="122"/>
    </row>
    <row r="104" spans="1:9" ht="14.1">
      <c r="A104" s="122"/>
      <c r="B104" s="122"/>
      <c r="C104" s="122"/>
      <c r="D104" s="122"/>
      <c r="E104" s="122"/>
      <c r="F104" s="122"/>
      <c r="G104" s="122"/>
      <c r="H104" s="122"/>
      <c r="I104" s="122"/>
    </row>
    <row r="105" spans="1:9" ht="14.1">
      <c r="A105" s="122"/>
      <c r="B105" s="122"/>
      <c r="C105" s="122"/>
      <c r="D105" s="122"/>
      <c r="E105" s="122"/>
      <c r="F105" s="122"/>
      <c r="G105" s="122"/>
      <c r="H105" s="122"/>
      <c r="I105" s="122"/>
    </row>
    <row r="106" spans="1:9" ht="14.1">
      <c r="A106" s="122"/>
      <c r="B106" s="122"/>
      <c r="C106" s="122"/>
      <c r="D106" s="122"/>
      <c r="E106" s="122"/>
      <c r="F106" s="122"/>
      <c r="G106" s="122"/>
      <c r="H106" s="122"/>
      <c r="I106" s="122"/>
    </row>
    <row r="107" spans="1:9" ht="14.1">
      <c r="A107" s="122"/>
      <c r="B107" s="122"/>
      <c r="C107" s="122"/>
      <c r="D107" s="122"/>
      <c r="E107" s="122"/>
      <c r="F107" s="122"/>
      <c r="G107" s="122"/>
      <c r="H107" s="122"/>
      <c r="I107" s="122"/>
    </row>
    <row r="108" spans="1:9" ht="14.1">
      <c r="A108" s="122"/>
      <c r="B108" s="122"/>
      <c r="C108" s="122"/>
      <c r="D108" s="122"/>
      <c r="E108" s="122"/>
      <c r="F108" s="122"/>
      <c r="G108" s="122"/>
      <c r="H108" s="122"/>
      <c r="I108" s="122"/>
    </row>
    <row r="109" spans="1:9" ht="14.1">
      <c r="A109" s="122"/>
      <c r="B109" s="122"/>
      <c r="C109" s="122"/>
      <c r="D109" s="122"/>
      <c r="E109" s="122"/>
      <c r="F109" s="122"/>
      <c r="G109" s="122"/>
      <c r="H109" s="122"/>
      <c r="I109" s="122"/>
    </row>
    <row r="110" spans="1:9" ht="14.1">
      <c r="A110" s="122"/>
      <c r="B110" s="122"/>
      <c r="C110" s="122"/>
      <c r="D110" s="122"/>
      <c r="E110" s="122"/>
      <c r="F110" s="122"/>
      <c r="G110" s="122"/>
      <c r="H110" s="122"/>
      <c r="I110" s="122"/>
    </row>
    <row r="111" spans="1:9" ht="14.1">
      <c r="A111" s="122"/>
      <c r="B111" s="122"/>
      <c r="C111" s="122"/>
      <c r="D111" s="122"/>
      <c r="E111" s="122"/>
      <c r="F111" s="122"/>
      <c r="G111" s="122"/>
      <c r="H111" s="122"/>
      <c r="I111" s="122"/>
    </row>
    <row r="112" spans="1:9" ht="14.1">
      <c r="A112" s="122"/>
      <c r="B112" s="122"/>
      <c r="C112" s="122"/>
      <c r="D112" s="122"/>
      <c r="E112" s="122"/>
      <c r="F112" s="122"/>
      <c r="G112" s="122"/>
      <c r="H112" s="122"/>
      <c r="I112" s="122"/>
    </row>
    <row r="113" spans="1:9" ht="14.1">
      <c r="A113" s="122"/>
      <c r="B113" s="122"/>
      <c r="C113" s="122"/>
      <c r="D113" s="122"/>
      <c r="E113" s="122"/>
      <c r="F113" s="122"/>
      <c r="G113" s="122"/>
      <c r="H113" s="122"/>
      <c r="I113" s="122"/>
    </row>
    <row r="114" spans="1:9" ht="14.1">
      <c r="A114" s="122"/>
      <c r="B114" s="122"/>
      <c r="C114" s="122"/>
      <c r="D114" s="122"/>
      <c r="E114" s="122"/>
      <c r="F114" s="122"/>
      <c r="G114" s="122"/>
      <c r="H114" s="122"/>
      <c r="I114" s="122"/>
    </row>
    <row r="115" spans="1:9" ht="14.1">
      <c r="A115" s="122"/>
      <c r="B115" s="122"/>
      <c r="C115" s="122"/>
      <c r="D115" s="122"/>
      <c r="E115" s="122"/>
      <c r="F115" s="122"/>
      <c r="G115" s="122"/>
      <c r="H115" s="122"/>
      <c r="I115" s="122"/>
    </row>
    <row r="116" spans="1:9" ht="14.1">
      <c r="A116" s="122"/>
      <c r="B116" s="122"/>
      <c r="C116" s="122"/>
      <c r="D116" s="122"/>
      <c r="E116" s="122"/>
      <c r="F116" s="122"/>
      <c r="G116" s="122"/>
      <c r="H116" s="122"/>
      <c r="I116" s="122"/>
    </row>
    <row r="117" spans="1:9" ht="14.1">
      <c r="A117" s="122"/>
      <c r="B117" s="122"/>
      <c r="C117" s="122"/>
      <c r="D117" s="122"/>
      <c r="E117" s="122"/>
      <c r="F117" s="122"/>
      <c r="G117" s="122"/>
      <c r="H117" s="122"/>
      <c r="I117" s="122"/>
    </row>
    <row r="118" spans="1:9" ht="14.1">
      <c r="A118" s="122"/>
      <c r="B118" s="122"/>
      <c r="C118" s="122"/>
      <c r="D118" s="122"/>
      <c r="E118" s="122"/>
      <c r="F118" s="122"/>
      <c r="G118" s="122"/>
      <c r="H118" s="122"/>
      <c r="I118" s="122"/>
    </row>
    <row r="119" spans="1:9" ht="14.1">
      <c r="A119" s="122"/>
      <c r="B119" s="122"/>
      <c r="C119" s="122"/>
      <c r="D119" s="122"/>
      <c r="E119" s="122"/>
      <c r="F119" s="122"/>
      <c r="G119" s="122"/>
      <c r="H119" s="122"/>
      <c r="I119" s="122"/>
    </row>
    <row r="120" spans="1:9" ht="14.1">
      <c r="A120" s="122"/>
      <c r="B120" s="122"/>
      <c r="C120" s="122"/>
      <c r="D120" s="122"/>
      <c r="E120" s="122"/>
      <c r="F120" s="122"/>
      <c r="G120" s="122"/>
      <c r="H120" s="122"/>
      <c r="I120" s="122"/>
    </row>
    <row r="121" spans="1:9" ht="14.1">
      <c r="A121" s="122"/>
      <c r="B121" s="122"/>
      <c r="C121" s="122"/>
      <c r="D121" s="122"/>
      <c r="E121" s="122"/>
      <c r="F121" s="122"/>
      <c r="G121" s="122"/>
      <c r="H121" s="122"/>
      <c r="I121" s="122"/>
    </row>
    <row r="122" spans="1:9" ht="14.1">
      <c r="A122" s="122"/>
      <c r="B122" s="122"/>
      <c r="C122" s="122"/>
      <c r="D122" s="122"/>
      <c r="E122" s="122"/>
      <c r="F122" s="122"/>
      <c r="G122" s="122"/>
      <c r="H122" s="122"/>
      <c r="I122" s="122"/>
    </row>
    <row r="123" spans="1:9" ht="14.1">
      <c r="A123" s="122"/>
      <c r="B123" s="122"/>
      <c r="C123" s="122"/>
      <c r="D123" s="122"/>
      <c r="E123" s="122"/>
      <c r="F123" s="122"/>
      <c r="G123" s="122"/>
      <c r="H123" s="122"/>
      <c r="I123" s="122"/>
    </row>
    <row r="124" spans="1:9" ht="14.1">
      <c r="A124" s="122"/>
      <c r="B124" s="122"/>
      <c r="C124" s="122"/>
      <c r="D124" s="122"/>
      <c r="E124" s="122"/>
      <c r="F124" s="122"/>
      <c r="G124" s="122"/>
      <c r="H124" s="122"/>
      <c r="I124" s="122"/>
    </row>
    <row r="125" spans="1:9" ht="14.1">
      <c r="A125" s="122"/>
      <c r="B125" s="122"/>
      <c r="C125" s="122"/>
      <c r="D125" s="122"/>
      <c r="E125" s="122"/>
      <c r="F125" s="122"/>
      <c r="G125" s="122"/>
      <c r="H125" s="122"/>
      <c r="I125" s="122"/>
    </row>
    <row r="126" spans="1:9" ht="14.1">
      <c r="A126" s="122"/>
      <c r="B126" s="122"/>
      <c r="C126" s="122"/>
      <c r="D126" s="122"/>
      <c r="E126" s="122"/>
      <c r="F126" s="122"/>
      <c r="G126" s="122"/>
      <c r="H126" s="122"/>
      <c r="I126" s="122"/>
    </row>
    <row r="127" spans="1:9" ht="14.1">
      <c r="A127" s="122"/>
      <c r="B127" s="122"/>
      <c r="C127" s="122"/>
      <c r="D127" s="122"/>
      <c r="E127" s="122"/>
      <c r="F127" s="122"/>
      <c r="G127" s="122"/>
      <c r="H127" s="122"/>
      <c r="I127" s="122"/>
    </row>
    <row r="128" spans="1:9" ht="14.1">
      <c r="A128" s="122"/>
      <c r="B128" s="122"/>
      <c r="C128" s="122"/>
      <c r="D128" s="122"/>
      <c r="E128" s="122"/>
      <c r="F128" s="122"/>
      <c r="G128" s="122"/>
      <c r="H128" s="122"/>
      <c r="I128" s="122"/>
    </row>
    <row r="129" spans="1:9" ht="14.1">
      <c r="A129" s="122"/>
      <c r="B129" s="122"/>
      <c r="C129" s="122"/>
      <c r="D129" s="122"/>
      <c r="E129" s="122"/>
      <c r="F129" s="122"/>
      <c r="G129" s="122"/>
      <c r="H129" s="122"/>
      <c r="I129" s="122"/>
    </row>
    <row r="130" spans="1:9" ht="14.1">
      <c r="A130" s="122"/>
      <c r="B130" s="122"/>
      <c r="C130" s="122"/>
      <c r="D130" s="122"/>
      <c r="E130" s="122"/>
      <c r="F130" s="122"/>
      <c r="G130" s="122"/>
      <c r="H130" s="122"/>
      <c r="I130" s="122"/>
    </row>
    <row r="131" spans="1:9" ht="14.1">
      <c r="A131" s="122"/>
      <c r="B131" s="122"/>
      <c r="C131" s="122"/>
      <c r="D131" s="122"/>
      <c r="E131" s="122"/>
      <c r="F131" s="122"/>
      <c r="G131" s="122"/>
      <c r="H131" s="122"/>
      <c r="I131" s="122"/>
    </row>
    <row r="132" spans="1:9" ht="14.1">
      <c r="A132" s="122"/>
      <c r="B132" s="122"/>
      <c r="C132" s="122"/>
      <c r="D132" s="122"/>
      <c r="E132" s="122"/>
      <c r="F132" s="122"/>
      <c r="G132" s="122"/>
      <c r="H132" s="122"/>
      <c r="I132" s="122"/>
    </row>
    <row r="133" spans="1:9" ht="14.1">
      <c r="A133" s="122"/>
      <c r="B133" s="122"/>
      <c r="C133" s="122"/>
      <c r="D133" s="122"/>
      <c r="E133" s="122"/>
      <c r="F133" s="122"/>
      <c r="G133" s="122"/>
      <c r="H133" s="122"/>
      <c r="I133" s="122"/>
    </row>
    <row r="134" spans="1:9" ht="14.1">
      <c r="A134" s="122"/>
      <c r="B134" s="122"/>
      <c r="C134" s="122"/>
      <c r="D134" s="122"/>
      <c r="E134" s="122"/>
      <c r="F134" s="122"/>
      <c r="G134" s="122"/>
      <c r="H134" s="122"/>
      <c r="I134" s="122"/>
    </row>
    <row r="135" spans="1:9" ht="14.1">
      <c r="A135" s="122"/>
      <c r="B135" s="122"/>
      <c r="C135" s="122"/>
      <c r="D135" s="122"/>
      <c r="E135" s="122"/>
      <c r="F135" s="122"/>
      <c r="G135" s="122"/>
      <c r="H135" s="122"/>
      <c r="I135" s="122"/>
    </row>
    <row r="136" spans="1:9" ht="14.1">
      <c r="A136" s="122"/>
      <c r="B136" s="122"/>
      <c r="C136" s="122"/>
      <c r="D136" s="122"/>
      <c r="E136" s="122"/>
      <c r="F136" s="122"/>
      <c r="G136" s="122"/>
      <c r="H136" s="122"/>
      <c r="I136" s="122"/>
    </row>
    <row r="137" spans="1:9" ht="14.1">
      <c r="A137" s="122"/>
      <c r="B137" s="122"/>
      <c r="C137" s="122"/>
      <c r="D137" s="122"/>
      <c r="E137" s="122"/>
      <c r="F137" s="122"/>
      <c r="G137" s="122"/>
      <c r="H137" s="122"/>
      <c r="I137" s="122"/>
    </row>
    <row r="138" spans="1:9" ht="14.1">
      <c r="A138" s="122"/>
      <c r="B138" s="122"/>
      <c r="C138" s="122"/>
      <c r="D138" s="122"/>
      <c r="E138" s="122"/>
      <c r="F138" s="122"/>
      <c r="G138" s="122"/>
      <c r="H138" s="122"/>
      <c r="I138" s="122"/>
    </row>
    <row r="139" spans="1:9" ht="14.1">
      <c r="A139" s="122"/>
      <c r="B139" s="122"/>
      <c r="C139" s="122"/>
      <c r="D139" s="122"/>
      <c r="E139" s="122"/>
      <c r="F139" s="122"/>
      <c r="G139" s="122"/>
      <c r="H139" s="122"/>
      <c r="I139" s="122"/>
    </row>
    <row r="140" spans="1:9" ht="14.1">
      <c r="A140" s="122"/>
      <c r="B140" s="122"/>
      <c r="C140" s="122"/>
      <c r="D140" s="122"/>
      <c r="E140" s="122"/>
      <c r="F140" s="122"/>
      <c r="G140" s="122"/>
      <c r="H140" s="122"/>
      <c r="I140" s="122"/>
    </row>
    <row r="141" spans="1:9" ht="14.1">
      <c r="A141" s="122"/>
      <c r="B141" s="122"/>
      <c r="C141" s="122"/>
      <c r="D141" s="122"/>
      <c r="E141" s="122"/>
      <c r="F141" s="122"/>
      <c r="G141" s="122"/>
      <c r="H141" s="122"/>
      <c r="I141" s="122"/>
    </row>
    <row r="142" spans="1:9" ht="14.1">
      <c r="A142" s="122"/>
      <c r="B142" s="122"/>
      <c r="C142" s="122"/>
      <c r="D142" s="122"/>
      <c r="E142" s="122"/>
      <c r="F142" s="122"/>
      <c r="G142" s="122"/>
      <c r="H142" s="122"/>
      <c r="I142" s="122"/>
    </row>
    <row r="143" spans="1:9" ht="14.1">
      <c r="A143" s="122"/>
      <c r="B143" s="122"/>
      <c r="C143" s="122"/>
      <c r="D143" s="122"/>
      <c r="E143" s="122"/>
      <c r="F143" s="122"/>
      <c r="G143" s="122"/>
      <c r="H143" s="122"/>
      <c r="I143" s="122"/>
    </row>
    <row r="144" spans="1:9" ht="14.1">
      <c r="A144" s="122"/>
      <c r="B144" s="122"/>
      <c r="C144" s="122"/>
      <c r="D144" s="122"/>
      <c r="E144" s="122"/>
      <c r="F144" s="122"/>
      <c r="G144" s="122"/>
      <c r="H144" s="122"/>
      <c r="I144" s="122"/>
    </row>
    <row r="145" spans="1:9" ht="14.1">
      <c r="A145" s="122"/>
      <c r="B145" s="122"/>
      <c r="C145" s="122"/>
      <c r="D145" s="122"/>
      <c r="E145" s="122"/>
      <c r="F145" s="122"/>
      <c r="G145" s="122"/>
      <c r="H145" s="122"/>
      <c r="I145" s="122"/>
    </row>
    <row r="146" spans="1:9" ht="14.1">
      <c r="A146" s="122"/>
      <c r="B146" s="122"/>
      <c r="C146" s="122"/>
      <c r="D146" s="122"/>
      <c r="E146" s="122"/>
      <c r="F146" s="122"/>
      <c r="G146" s="122"/>
      <c r="H146" s="122"/>
      <c r="I146" s="122"/>
    </row>
    <row r="147" spans="1:9" ht="14.1">
      <c r="A147" s="122"/>
      <c r="B147" s="122"/>
      <c r="C147" s="122"/>
      <c r="D147" s="122"/>
      <c r="E147" s="122"/>
      <c r="F147" s="122"/>
      <c r="G147" s="122"/>
      <c r="H147" s="122"/>
      <c r="I147" s="122"/>
    </row>
    <row r="148" spans="1:9" ht="14.1">
      <c r="A148" s="122"/>
      <c r="B148" s="122"/>
      <c r="C148" s="122"/>
      <c r="D148" s="122"/>
      <c r="E148" s="122"/>
      <c r="F148" s="122"/>
      <c r="G148" s="122"/>
      <c r="H148" s="122"/>
      <c r="I148" s="122"/>
    </row>
    <row r="149" spans="1:9" ht="14.1">
      <c r="A149" s="122"/>
      <c r="B149" s="122"/>
      <c r="C149" s="122"/>
      <c r="D149" s="122"/>
      <c r="E149" s="122"/>
      <c r="F149" s="122"/>
      <c r="G149" s="122"/>
      <c r="H149" s="122"/>
      <c r="I149" s="122"/>
    </row>
    <row r="150" spans="1:9" ht="14.1">
      <c r="A150" s="122"/>
      <c r="B150" s="122"/>
      <c r="C150" s="122"/>
      <c r="D150" s="122"/>
      <c r="E150" s="122"/>
      <c r="F150" s="122"/>
      <c r="G150" s="122"/>
      <c r="H150" s="122"/>
      <c r="I150" s="122"/>
    </row>
    <row r="151" spans="1:9" ht="14.1">
      <c r="A151" s="122"/>
      <c r="B151" s="122"/>
      <c r="C151" s="122"/>
      <c r="D151" s="122"/>
      <c r="E151" s="122"/>
      <c r="F151" s="122"/>
      <c r="G151" s="122"/>
      <c r="H151" s="122"/>
      <c r="I151" s="122"/>
    </row>
    <row r="152" spans="1:9" ht="14.1">
      <c r="A152" s="122"/>
      <c r="B152" s="122"/>
      <c r="C152" s="122"/>
      <c r="D152" s="122"/>
      <c r="E152" s="122"/>
      <c r="F152" s="122"/>
      <c r="G152" s="122"/>
      <c r="H152" s="122"/>
      <c r="I152" s="122"/>
    </row>
    <row r="153" spans="1:9" ht="14.1">
      <c r="A153" s="122"/>
      <c r="B153" s="122"/>
      <c r="C153" s="122"/>
      <c r="D153" s="122"/>
      <c r="E153" s="122"/>
      <c r="F153" s="122"/>
      <c r="G153" s="122"/>
      <c r="H153" s="122"/>
      <c r="I153" s="122"/>
    </row>
    <row r="154" spans="1:9" ht="14.1">
      <c r="A154" s="122"/>
      <c r="B154" s="122"/>
      <c r="C154" s="122"/>
      <c r="D154" s="122"/>
      <c r="E154" s="122"/>
      <c r="F154" s="122"/>
      <c r="G154" s="122"/>
      <c r="H154" s="122"/>
      <c r="I154" s="122"/>
    </row>
    <row r="155" spans="1:9" ht="14.1">
      <c r="A155" s="122"/>
      <c r="B155" s="122"/>
      <c r="C155" s="122"/>
      <c r="D155" s="122"/>
      <c r="E155" s="122"/>
      <c r="F155" s="122"/>
      <c r="G155" s="122"/>
      <c r="H155" s="122"/>
      <c r="I155" s="122"/>
    </row>
    <row r="156" spans="1:9" ht="14.1">
      <c r="A156" s="122"/>
      <c r="B156" s="122"/>
      <c r="C156" s="122"/>
      <c r="D156" s="122"/>
      <c r="E156" s="122"/>
      <c r="F156" s="122"/>
      <c r="G156" s="122"/>
      <c r="H156" s="122"/>
      <c r="I156" s="122"/>
    </row>
    <row r="157" spans="1:9" ht="14.1">
      <c r="A157" s="122"/>
      <c r="B157" s="122"/>
      <c r="C157" s="122"/>
      <c r="D157" s="122"/>
      <c r="E157" s="122"/>
      <c r="F157" s="122"/>
      <c r="G157" s="122"/>
      <c r="H157" s="122"/>
      <c r="I157" s="122"/>
    </row>
    <row r="158" spans="1:9" ht="14.1">
      <c r="A158" s="122"/>
      <c r="B158" s="122"/>
      <c r="C158" s="122"/>
      <c r="D158" s="122"/>
      <c r="E158" s="122"/>
      <c r="F158" s="122"/>
      <c r="G158" s="122"/>
      <c r="H158" s="122"/>
      <c r="I158" s="122"/>
    </row>
    <row r="159" spans="1:9" ht="14.1">
      <c r="A159" s="122"/>
      <c r="B159" s="122"/>
      <c r="C159" s="122"/>
      <c r="D159" s="122"/>
      <c r="E159" s="122"/>
      <c r="F159" s="122"/>
      <c r="G159" s="122"/>
      <c r="H159" s="122"/>
      <c r="I159" s="122"/>
    </row>
    <row r="160" spans="1:9" ht="14.1">
      <c r="A160" s="122"/>
      <c r="B160" s="122"/>
      <c r="C160" s="122"/>
      <c r="D160" s="122"/>
      <c r="E160" s="122"/>
      <c r="F160" s="122"/>
      <c r="G160" s="122"/>
      <c r="H160" s="122"/>
      <c r="I160" s="122"/>
    </row>
    <row r="161" spans="1:9" ht="14.1">
      <c r="A161" s="122"/>
      <c r="B161" s="122"/>
      <c r="C161" s="122"/>
      <c r="D161" s="122"/>
      <c r="E161" s="122"/>
      <c r="F161" s="122"/>
      <c r="G161" s="122"/>
      <c r="H161" s="122"/>
      <c r="I161" s="122"/>
    </row>
    <row r="162" spans="1:9" ht="14.1">
      <c r="A162" s="122"/>
      <c r="B162" s="122"/>
      <c r="C162" s="122"/>
      <c r="D162" s="122"/>
      <c r="E162" s="122"/>
      <c r="F162" s="122"/>
      <c r="G162" s="122"/>
      <c r="H162" s="122"/>
      <c r="I162" s="122"/>
    </row>
    <row r="163" spans="1:9" ht="14.1">
      <c r="A163" s="122"/>
      <c r="B163" s="122"/>
      <c r="C163" s="122"/>
      <c r="D163" s="122"/>
      <c r="E163" s="122"/>
      <c r="F163" s="122"/>
      <c r="G163" s="122"/>
      <c r="H163" s="122"/>
      <c r="I163" s="122"/>
    </row>
    <row r="164" spans="1:9" ht="14.1">
      <c r="A164" s="122"/>
      <c r="B164" s="122"/>
      <c r="C164" s="122"/>
      <c r="D164" s="122"/>
      <c r="E164" s="122"/>
      <c r="F164" s="122"/>
      <c r="G164" s="122"/>
      <c r="H164" s="122"/>
      <c r="I164" s="122"/>
    </row>
    <row r="165" spans="1:9" ht="14.1">
      <c r="A165" s="122"/>
      <c r="B165" s="122"/>
      <c r="C165" s="122"/>
      <c r="D165" s="122"/>
      <c r="E165" s="122"/>
      <c r="F165" s="122"/>
      <c r="G165" s="122"/>
      <c r="H165" s="122"/>
      <c r="I165" s="122"/>
    </row>
    <row r="166" spans="1:9" ht="14.1">
      <c r="A166" s="122"/>
      <c r="B166" s="122"/>
      <c r="C166" s="122"/>
      <c r="D166" s="122"/>
      <c r="E166" s="122"/>
      <c r="F166" s="122"/>
      <c r="G166" s="122"/>
      <c r="H166" s="122"/>
      <c r="I166" s="122"/>
    </row>
    <row r="167" spans="1:9" ht="14.1">
      <c r="A167" s="122"/>
      <c r="B167" s="122"/>
      <c r="C167" s="122"/>
      <c r="D167" s="122"/>
      <c r="E167" s="122"/>
      <c r="F167" s="122"/>
      <c r="G167" s="122"/>
      <c r="H167" s="122"/>
      <c r="I167" s="122"/>
    </row>
    <row r="168" spans="1:9" ht="14.1">
      <c r="A168" s="122"/>
      <c r="B168" s="122"/>
      <c r="C168" s="122"/>
      <c r="D168" s="122"/>
      <c r="E168" s="122"/>
      <c r="F168" s="122"/>
      <c r="G168" s="122"/>
      <c r="H168" s="122"/>
      <c r="I168" s="122"/>
    </row>
    <row r="169" spans="1:9" ht="14.1">
      <c r="A169" s="122"/>
      <c r="B169" s="122"/>
      <c r="C169" s="122"/>
      <c r="D169" s="122"/>
      <c r="E169" s="122"/>
      <c r="F169" s="122"/>
      <c r="G169" s="122"/>
      <c r="H169" s="122"/>
      <c r="I169" s="122"/>
    </row>
    <row r="170" spans="1:9" ht="14.1">
      <c r="A170" s="122"/>
      <c r="B170" s="122"/>
      <c r="C170" s="122"/>
      <c r="D170" s="122"/>
      <c r="E170" s="122"/>
      <c r="F170" s="122"/>
      <c r="G170" s="122"/>
      <c r="H170" s="122"/>
      <c r="I170" s="122"/>
    </row>
    <row r="171" spans="1:9" ht="14.1">
      <c r="A171" s="122"/>
      <c r="B171" s="122"/>
      <c r="C171" s="122"/>
      <c r="D171" s="122"/>
      <c r="E171" s="122"/>
      <c r="F171" s="122"/>
      <c r="G171" s="122"/>
      <c r="H171" s="122"/>
      <c r="I171" s="122"/>
    </row>
    <row r="172" spans="1:9" ht="14.1">
      <c r="A172" s="122"/>
      <c r="B172" s="122"/>
      <c r="C172" s="122"/>
      <c r="D172" s="122"/>
      <c r="E172" s="122"/>
      <c r="F172" s="122"/>
      <c r="G172" s="122"/>
      <c r="H172" s="122"/>
      <c r="I172" s="122"/>
    </row>
    <row r="173" spans="1:9" ht="14.1">
      <c r="A173" s="122"/>
      <c r="B173" s="122"/>
      <c r="C173" s="122"/>
      <c r="D173" s="122"/>
      <c r="E173" s="122"/>
      <c r="F173" s="122"/>
      <c r="G173" s="122"/>
      <c r="H173" s="122"/>
      <c r="I173" s="122"/>
    </row>
    <row r="174" spans="1:9" ht="14.1">
      <c r="A174" s="122"/>
      <c r="B174" s="122"/>
      <c r="C174" s="122"/>
      <c r="D174" s="122"/>
      <c r="E174" s="122"/>
      <c r="F174" s="122"/>
      <c r="G174" s="122"/>
      <c r="H174" s="122"/>
      <c r="I174" s="122"/>
    </row>
    <row r="175" spans="1:9" ht="14.1">
      <c r="A175" s="122"/>
      <c r="B175" s="122"/>
      <c r="C175" s="122"/>
      <c r="D175" s="122"/>
      <c r="E175" s="122"/>
      <c r="F175" s="122"/>
      <c r="G175" s="122"/>
      <c r="H175" s="122"/>
      <c r="I175" s="122"/>
    </row>
    <row r="176" spans="1:9" ht="14.1">
      <c r="A176" s="122"/>
      <c r="B176" s="122"/>
      <c r="C176" s="122"/>
      <c r="D176" s="122"/>
      <c r="E176" s="122"/>
      <c r="F176" s="122"/>
      <c r="G176" s="122"/>
      <c r="H176" s="122"/>
      <c r="I176" s="122"/>
    </row>
    <row r="177" spans="1:9" ht="14.1">
      <c r="A177" s="122"/>
      <c r="B177" s="122"/>
      <c r="C177" s="122"/>
      <c r="D177" s="122"/>
      <c r="E177" s="122"/>
      <c r="F177" s="122"/>
      <c r="G177" s="122"/>
      <c r="H177" s="122"/>
      <c r="I177" s="122"/>
    </row>
    <row r="178" spans="1:9" ht="14.1">
      <c r="A178" s="122"/>
      <c r="B178" s="122"/>
      <c r="C178" s="122"/>
      <c r="D178" s="122"/>
      <c r="E178" s="122"/>
      <c r="F178" s="122"/>
      <c r="G178" s="122"/>
      <c r="H178" s="122"/>
      <c r="I178" s="122"/>
    </row>
    <row r="179" spans="1:9" ht="14.1">
      <c r="A179" s="122"/>
      <c r="B179" s="122"/>
      <c r="C179" s="122"/>
      <c r="D179" s="122"/>
      <c r="E179" s="122"/>
      <c r="F179" s="122"/>
      <c r="G179" s="122"/>
      <c r="H179" s="122"/>
      <c r="I179" s="122"/>
    </row>
    <row r="180" spans="1:9" ht="14.1">
      <c r="A180" s="122"/>
      <c r="B180" s="122"/>
      <c r="C180" s="122"/>
      <c r="D180" s="122"/>
      <c r="E180" s="122"/>
      <c r="F180" s="122"/>
      <c r="G180" s="122"/>
      <c r="H180" s="122"/>
      <c r="I180" s="122"/>
    </row>
    <row r="181" spans="1:9" ht="14.1">
      <c r="A181" s="122"/>
      <c r="B181" s="122"/>
      <c r="C181" s="122"/>
      <c r="D181" s="122"/>
      <c r="E181" s="122"/>
      <c r="F181" s="122"/>
      <c r="G181" s="122"/>
      <c r="H181" s="122"/>
      <c r="I181" s="122"/>
    </row>
    <row r="182" spans="1:9" ht="14.1">
      <c r="A182" s="122"/>
      <c r="B182" s="122"/>
      <c r="C182" s="122"/>
      <c r="D182" s="122"/>
      <c r="E182" s="122"/>
      <c r="F182" s="122"/>
      <c r="G182" s="122"/>
      <c r="H182" s="122"/>
      <c r="I182" s="122"/>
    </row>
    <row r="183" spans="1:9" ht="14.1">
      <c r="A183" s="122"/>
      <c r="B183" s="122"/>
      <c r="C183" s="122"/>
      <c r="D183" s="122"/>
      <c r="E183" s="122"/>
      <c r="F183" s="122"/>
      <c r="G183" s="122"/>
      <c r="H183" s="122"/>
      <c r="I183" s="122"/>
    </row>
    <row r="184" spans="1:9" ht="14.1">
      <c r="A184" s="122"/>
      <c r="B184" s="122"/>
      <c r="C184" s="122"/>
      <c r="D184" s="122"/>
      <c r="E184" s="122"/>
      <c r="F184" s="122"/>
      <c r="G184" s="122"/>
      <c r="H184" s="122"/>
      <c r="I184" s="122"/>
    </row>
    <row r="185" spans="1:9" ht="14.1">
      <c r="A185" s="122"/>
      <c r="B185" s="122"/>
      <c r="C185" s="122"/>
      <c r="D185" s="122"/>
      <c r="E185" s="122"/>
      <c r="F185" s="122"/>
      <c r="G185" s="122"/>
      <c r="H185" s="122"/>
      <c r="I185" s="122"/>
    </row>
    <row r="186" spans="1:9" ht="14.1">
      <c r="A186" s="122"/>
      <c r="B186" s="122"/>
      <c r="C186" s="122"/>
      <c r="D186" s="122"/>
      <c r="E186" s="122"/>
      <c r="F186" s="122"/>
      <c r="G186" s="122"/>
      <c r="H186" s="122"/>
      <c r="I186" s="122"/>
    </row>
    <row r="187" spans="1:9" ht="14.1">
      <c r="A187" s="122"/>
      <c r="B187" s="122"/>
      <c r="C187" s="122"/>
      <c r="D187" s="122"/>
      <c r="E187" s="122"/>
      <c r="F187" s="122"/>
      <c r="G187" s="122"/>
      <c r="H187" s="122"/>
      <c r="I187" s="122"/>
    </row>
    <row r="188" spans="1:9" ht="14.1">
      <c r="A188" s="122"/>
      <c r="B188" s="122"/>
      <c r="C188" s="122"/>
      <c r="D188" s="122"/>
      <c r="E188" s="122"/>
      <c r="F188" s="122"/>
      <c r="G188" s="122"/>
      <c r="H188" s="122"/>
      <c r="I188" s="122"/>
    </row>
    <row r="189" spans="1:9" ht="14.1">
      <c r="A189" s="122"/>
      <c r="B189" s="122"/>
      <c r="C189" s="122"/>
      <c r="D189" s="122"/>
      <c r="E189" s="122"/>
      <c r="F189" s="122"/>
      <c r="G189" s="122"/>
      <c r="H189" s="122"/>
      <c r="I189" s="122"/>
    </row>
    <row r="190" spans="1:9" ht="14.1">
      <c r="A190" s="122"/>
      <c r="B190" s="122"/>
      <c r="C190" s="122"/>
      <c r="D190" s="122"/>
      <c r="E190" s="122"/>
      <c r="F190" s="122"/>
      <c r="G190" s="122"/>
      <c r="H190" s="122"/>
      <c r="I190" s="122"/>
    </row>
    <row r="191" spans="1:9" ht="14.1">
      <c r="A191" s="122"/>
      <c r="B191" s="122"/>
      <c r="C191" s="122"/>
      <c r="D191" s="122"/>
      <c r="E191" s="122"/>
      <c r="F191" s="122"/>
      <c r="G191" s="122"/>
      <c r="H191" s="122"/>
      <c r="I191" s="122"/>
    </row>
    <row r="192" spans="1:9" ht="14.1">
      <c r="A192" s="122"/>
      <c r="B192" s="122"/>
      <c r="C192" s="122"/>
      <c r="D192" s="122"/>
      <c r="E192" s="122"/>
      <c r="F192" s="122"/>
      <c r="G192" s="122"/>
      <c r="H192" s="122"/>
      <c r="I192" s="122"/>
    </row>
    <row r="193" spans="1:9" ht="14.1">
      <c r="A193" s="122"/>
      <c r="B193" s="122"/>
      <c r="C193" s="122"/>
      <c r="D193" s="122"/>
      <c r="E193" s="122"/>
      <c r="F193" s="122"/>
      <c r="G193" s="122"/>
      <c r="H193" s="122"/>
      <c r="I193" s="122"/>
    </row>
    <row r="194" spans="1:9" ht="14.1">
      <c r="A194" s="122"/>
      <c r="B194" s="122"/>
      <c r="C194" s="122"/>
      <c r="D194" s="122"/>
      <c r="E194" s="122"/>
      <c r="F194" s="122"/>
      <c r="G194" s="122"/>
      <c r="H194" s="122"/>
      <c r="I194" s="122"/>
    </row>
    <row r="195" spans="1:9" ht="14.1">
      <c r="A195" s="122"/>
      <c r="B195" s="122"/>
      <c r="C195" s="122"/>
      <c r="D195" s="122"/>
      <c r="E195" s="122"/>
      <c r="F195" s="122"/>
      <c r="G195" s="122"/>
      <c r="H195" s="122"/>
      <c r="I195" s="122"/>
    </row>
    <row r="196" spans="1:9" ht="14.1">
      <c r="A196" s="122"/>
      <c r="B196" s="122"/>
      <c r="C196" s="122"/>
      <c r="D196" s="122"/>
      <c r="E196" s="122"/>
      <c r="F196" s="122"/>
      <c r="G196" s="122"/>
      <c r="H196" s="122"/>
      <c r="I196" s="122"/>
    </row>
    <row r="197" spans="1:9" ht="14.1">
      <c r="A197" s="122"/>
      <c r="B197" s="122"/>
      <c r="C197" s="122"/>
      <c r="D197" s="122"/>
      <c r="E197" s="122"/>
      <c r="F197" s="122"/>
      <c r="G197" s="122"/>
      <c r="H197" s="122"/>
      <c r="I197" s="122"/>
    </row>
    <row r="198" spans="1:9" ht="14.1">
      <c r="A198" s="122"/>
      <c r="B198" s="122"/>
      <c r="C198" s="122"/>
      <c r="D198" s="122"/>
      <c r="E198" s="122"/>
      <c r="F198" s="122"/>
      <c r="G198" s="122"/>
      <c r="H198" s="122"/>
      <c r="I198" s="122"/>
    </row>
    <row r="199" spans="1:9" ht="14.1">
      <c r="A199" s="122"/>
      <c r="B199" s="122"/>
      <c r="C199" s="122"/>
      <c r="D199" s="122"/>
      <c r="E199" s="122"/>
      <c r="F199" s="122"/>
      <c r="G199" s="122"/>
      <c r="H199" s="122"/>
      <c r="I199" s="122"/>
    </row>
    <row r="200" spans="1:9" ht="14.1">
      <c r="A200" s="122"/>
      <c r="B200" s="122"/>
      <c r="C200" s="122"/>
      <c r="D200" s="122"/>
      <c r="E200" s="122"/>
      <c r="F200" s="122"/>
      <c r="G200" s="122"/>
      <c r="H200" s="122"/>
      <c r="I200" s="122"/>
    </row>
    <row r="201" spans="1:9" ht="14.1">
      <c r="A201" s="122"/>
      <c r="B201" s="122"/>
      <c r="C201" s="122"/>
      <c r="D201" s="122"/>
      <c r="E201" s="122"/>
      <c r="F201" s="122"/>
      <c r="G201" s="122"/>
      <c r="H201" s="122"/>
      <c r="I201" s="122"/>
    </row>
    <row r="202" spans="1:9" ht="14.1">
      <c r="A202" s="122"/>
      <c r="B202" s="122"/>
      <c r="C202" s="122"/>
      <c r="D202" s="122"/>
      <c r="E202" s="122"/>
      <c r="F202" s="122"/>
      <c r="G202" s="122"/>
      <c r="H202" s="122"/>
      <c r="I202" s="122"/>
    </row>
    <row r="203" spans="1:9" ht="14.1">
      <c r="A203" s="122"/>
      <c r="B203" s="122"/>
      <c r="C203" s="122"/>
      <c r="D203" s="122"/>
      <c r="E203" s="122"/>
      <c r="F203" s="122"/>
      <c r="G203" s="122"/>
      <c r="H203" s="122"/>
      <c r="I203" s="122"/>
    </row>
    <row r="204" spans="1:9" ht="14.1">
      <c r="A204" s="122"/>
      <c r="B204" s="122"/>
      <c r="C204" s="122"/>
      <c r="D204" s="122"/>
      <c r="E204" s="122"/>
      <c r="F204" s="122"/>
      <c r="G204" s="122"/>
      <c r="H204" s="122"/>
      <c r="I204" s="122"/>
    </row>
    <row r="205" spans="1:9" ht="14.1">
      <c r="A205" s="122"/>
      <c r="B205" s="122"/>
      <c r="C205" s="122"/>
      <c r="D205" s="122"/>
      <c r="E205" s="122"/>
      <c r="F205" s="122"/>
      <c r="G205" s="122"/>
      <c r="H205" s="122"/>
      <c r="I205" s="122"/>
    </row>
    <row r="206" spans="1:9" ht="14.1">
      <c r="A206" s="122"/>
      <c r="B206" s="122"/>
      <c r="C206" s="122"/>
      <c r="D206" s="122"/>
      <c r="E206" s="122"/>
      <c r="F206" s="122"/>
      <c r="G206" s="122"/>
      <c r="H206" s="122"/>
      <c r="I206" s="122"/>
    </row>
    <row r="207" spans="1:9" ht="14.1">
      <c r="A207" s="122"/>
      <c r="B207" s="122"/>
      <c r="C207" s="122"/>
      <c r="D207" s="122"/>
      <c r="E207" s="122"/>
      <c r="F207" s="122"/>
      <c r="G207" s="122"/>
      <c r="H207" s="122"/>
      <c r="I207" s="122"/>
    </row>
    <row r="208" spans="1:9" ht="14.1">
      <c r="A208" s="122"/>
      <c r="B208" s="122"/>
      <c r="C208" s="122"/>
      <c r="D208" s="122"/>
      <c r="E208" s="122"/>
      <c r="F208" s="122"/>
      <c r="G208" s="122"/>
      <c r="H208" s="122"/>
      <c r="I208" s="122"/>
    </row>
    <row r="209" spans="1:9" ht="14.1">
      <c r="A209" s="122"/>
      <c r="B209" s="122"/>
      <c r="C209" s="122"/>
      <c r="D209" s="122"/>
      <c r="E209" s="122"/>
      <c r="F209" s="122"/>
      <c r="G209" s="122"/>
      <c r="H209" s="122"/>
      <c r="I209" s="122"/>
    </row>
    <row r="210" spans="1:9" ht="14.1">
      <c r="A210" s="122"/>
      <c r="B210" s="122"/>
      <c r="C210" s="122"/>
      <c r="D210" s="122"/>
      <c r="E210" s="122"/>
      <c r="F210" s="122"/>
      <c r="G210" s="122"/>
      <c r="H210" s="122"/>
      <c r="I210" s="122"/>
    </row>
    <row r="211" spans="1:9" ht="14.1">
      <c r="A211" s="122"/>
      <c r="B211" s="122"/>
      <c r="C211" s="122"/>
      <c r="D211" s="122"/>
      <c r="E211" s="122"/>
      <c r="F211" s="122"/>
      <c r="G211" s="122"/>
      <c r="H211" s="122"/>
      <c r="I211" s="122"/>
    </row>
    <row r="212" spans="1:9" ht="14.1">
      <c r="A212" s="122"/>
      <c r="B212" s="122"/>
      <c r="C212" s="122"/>
      <c r="D212" s="122"/>
      <c r="E212" s="122"/>
      <c r="F212" s="122"/>
      <c r="G212" s="122"/>
      <c r="H212" s="122"/>
      <c r="I212" s="122"/>
    </row>
    <row r="213" spans="1:9" ht="14.1">
      <c r="A213" s="122"/>
      <c r="B213" s="122"/>
      <c r="C213" s="122"/>
      <c r="D213" s="122"/>
      <c r="E213" s="122"/>
      <c r="F213" s="122"/>
      <c r="G213" s="122"/>
      <c r="H213" s="122"/>
      <c r="I213" s="122"/>
    </row>
    <row r="214" spans="1:9" ht="14.1">
      <c r="A214" s="122"/>
      <c r="B214" s="122"/>
      <c r="C214" s="122"/>
      <c r="D214" s="122"/>
      <c r="E214" s="122"/>
      <c r="F214" s="122"/>
      <c r="G214" s="122"/>
      <c r="H214" s="122"/>
      <c r="I214" s="122"/>
    </row>
    <row r="215" spans="1:9" ht="14.1">
      <c r="A215" s="122"/>
      <c r="B215" s="122"/>
      <c r="C215" s="122"/>
      <c r="D215" s="122"/>
      <c r="E215" s="122"/>
      <c r="F215" s="122"/>
      <c r="G215" s="122"/>
      <c r="H215" s="122"/>
      <c r="I215" s="122"/>
    </row>
    <row r="216" spans="1:9" ht="14.1">
      <c r="A216" s="122"/>
      <c r="B216" s="122"/>
      <c r="C216" s="122"/>
      <c r="D216" s="122"/>
      <c r="E216" s="122"/>
      <c r="F216" s="122"/>
      <c r="G216" s="122"/>
      <c r="H216" s="122"/>
      <c r="I216" s="122"/>
    </row>
    <row r="217" spans="1:9" ht="14.1">
      <c r="A217" s="122"/>
      <c r="B217" s="122"/>
      <c r="C217" s="122"/>
      <c r="D217" s="122"/>
      <c r="E217" s="122"/>
      <c r="F217" s="122"/>
      <c r="G217" s="122"/>
      <c r="H217" s="122"/>
      <c r="I217" s="122"/>
    </row>
    <row r="218" spans="1:9" ht="14.1">
      <c r="A218" s="122"/>
      <c r="B218" s="122"/>
      <c r="C218" s="122"/>
      <c r="D218" s="122"/>
      <c r="E218" s="122"/>
      <c r="F218" s="122"/>
      <c r="G218" s="122"/>
      <c r="H218" s="122"/>
      <c r="I218" s="122"/>
    </row>
    <row r="219" spans="1:9" ht="14.1">
      <c r="A219" s="122"/>
      <c r="B219" s="122"/>
      <c r="C219" s="122"/>
      <c r="D219" s="122"/>
      <c r="E219" s="122"/>
      <c r="F219" s="122"/>
      <c r="G219" s="122"/>
      <c r="H219" s="122"/>
      <c r="I219" s="122"/>
    </row>
    <row r="220" spans="1:9" ht="14.1">
      <c r="A220" s="122"/>
      <c r="B220" s="122"/>
      <c r="C220" s="122"/>
      <c r="D220" s="122"/>
      <c r="E220" s="122"/>
      <c r="F220" s="122"/>
      <c r="G220" s="122"/>
      <c r="H220" s="122"/>
      <c r="I220" s="122"/>
    </row>
    <row r="221" spans="1:9" ht="14.1">
      <c r="A221" s="122"/>
      <c r="B221" s="122"/>
      <c r="C221" s="122"/>
      <c r="D221" s="122"/>
      <c r="E221" s="122"/>
      <c r="F221" s="122"/>
      <c r="G221" s="122"/>
      <c r="H221" s="122"/>
      <c r="I221" s="122"/>
    </row>
    <row r="222" spans="1:9" ht="14.1">
      <c r="A222" s="122"/>
      <c r="B222" s="122"/>
      <c r="C222" s="122"/>
      <c r="D222" s="122"/>
      <c r="E222" s="122"/>
      <c r="F222" s="122"/>
      <c r="G222" s="122"/>
      <c r="H222" s="122"/>
      <c r="I222" s="122"/>
    </row>
    <row r="223" spans="1:9" ht="14.1">
      <c r="A223" s="122"/>
      <c r="B223" s="122"/>
      <c r="C223" s="122"/>
      <c r="D223" s="122"/>
      <c r="E223" s="122"/>
      <c r="F223" s="122"/>
      <c r="G223" s="122"/>
      <c r="H223" s="122"/>
      <c r="I223" s="122"/>
    </row>
    <row r="224" spans="1:9" ht="14.1">
      <c r="A224" s="122"/>
      <c r="B224" s="122"/>
      <c r="C224" s="122"/>
      <c r="D224" s="122"/>
      <c r="E224" s="122"/>
      <c r="F224" s="122"/>
      <c r="G224" s="122"/>
      <c r="H224" s="122"/>
      <c r="I224" s="122"/>
    </row>
    <row r="225" spans="1:9" ht="14.1">
      <c r="A225" s="122"/>
      <c r="B225" s="122"/>
      <c r="C225" s="122"/>
      <c r="D225" s="122"/>
      <c r="E225" s="122"/>
      <c r="F225" s="122"/>
      <c r="G225" s="122"/>
      <c r="H225" s="122"/>
      <c r="I225" s="122"/>
    </row>
    <row r="226" spans="1:9" ht="14.1">
      <c r="A226" s="122"/>
      <c r="B226" s="122"/>
      <c r="C226" s="122"/>
      <c r="D226" s="122"/>
      <c r="E226" s="122"/>
      <c r="F226" s="122"/>
      <c r="G226" s="122"/>
      <c r="H226" s="122"/>
      <c r="I226" s="122"/>
    </row>
    <row r="227" spans="1:9" ht="14.1">
      <c r="A227" s="122"/>
      <c r="B227" s="122"/>
      <c r="C227" s="122"/>
      <c r="D227" s="122"/>
      <c r="E227" s="122"/>
      <c r="F227" s="122"/>
      <c r="G227" s="122"/>
      <c r="H227" s="122"/>
      <c r="I227" s="122"/>
    </row>
    <row r="228" spans="1:9" ht="14.1">
      <c r="A228" s="122"/>
      <c r="B228" s="122"/>
      <c r="C228" s="122"/>
      <c r="D228" s="122"/>
      <c r="E228" s="122"/>
      <c r="F228" s="122"/>
      <c r="G228" s="122"/>
      <c r="H228" s="122"/>
      <c r="I228" s="122"/>
    </row>
    <row r="229" spans="1:9" ht="14.1">
      <c r="A229" s="122"/>
      <c r="B229" s="122"/>
      <c r="C229" s="122"/>
      <c r="D229" s="122"/>
      <c r="E229" s="122"/>
      <c r="F229" s="122"/>
      <c r="G229" s="122"/>
      <c r="H229" s="122"/>
      <c r="I229" s="122"/>
    </row>
    <row r="230" spans="1:9" ht="14.1">
      <c r="A230" s="122"/>
      <c r="B230" s="122"/>
      <c r="C230" s="122"/>
      <c r="D230" s="122"/>
      <c r="E230" s="122"/>
      <c r="F230" s="122"/>
      <c r="G230" s="122"/>
      <c r="H230" s="122"/>
      <c r="I230" s="122"/>
    </row>
    <row r="231" spans="1:9" ht="14.1">
      <c r="A231" s="122"/>
      <c r="B231" s="122"/>
      <c r="C231" s="122"/>
      <c r="D231" s="122"/>
      <c r="E231" s="122"/>
      <c r="F231" s="122"/>
      <c r="G231" s="122"/>
      <c r="H231" s="122"/>
      <c r="I231" s="122"/>
    </row>
    <row r="232" spans="1:9" ht="14.1">
      <c r="A232" s="122"/>
      <c r="B232" s="122"/>
      <c r="C232" s="122"/>
      <c r="D232" s="122"/>
      <c r="E232" s="122"/>
      <c r="F232" s="122"/>
      <c r="G232" s="122"/>
      <c r="H232" s="122"/>
      <c r="I232" s="122"/>
    </row>
    <row r="233" spans="1:9" ht="14.1">
      <c r="A233" s="122"/>
      <c r="B233" s="122"/>
      <c r="C233" s="122"/>
      <c r="D233" s="122"/>
      <c r="E233" s="122"/>
      <c r="F233" s="122"/>
      <c r="G233" s="122"/>
      <c r="H233" s="122"/>
      <c r="I233" s="122"/>
    </row>
    <row r="234" spans="1:9" ht="14.1">
      <c r="A234" s="122"/>
      <c r="B234" s="122"/>
      <c r="C234" s="122"/>
      <c r="D234" s="122"/>
      <c r="E234" s="122"/>
      <c r="F234" s="122"/>
      <c r="G234" s="122"/>
      <c r="H234" s="122"/>
      <c r="I234" s="122"/>
    </row>
    <row r="235" spans="1:9" ht="14.1">
      <c r="A235" s="122"/>
      <c r="B235" s="122"/>
      <c r="C235" s="122"/>
      <c r="D235" s="122"/>
      <c r="E235" s="122"/>
      <c r="F235" s="122"/>
      <c r="G235" s="122"/>
      <c r="H235" s="122"/>
      <c r="I235" s="122"/>
    </row>
    <row r="236" spans="1:9" ht="14.1">
      <c r="A236" s="122"/>
      <c r="B236" s="122"/>
      <c r="C236" s="122"/>
      <c r="D236" s="122"/>
      <c r="E236" s="122"/>
      <c r="F236" s="122"/>
      <c r="G236" s="122"/>
      <c r="H236" s="122"/>
      <c r="I236" s="122"/>
    </row>
    <row r="237" spans="1:9" ht="14.1">
      <c r="A237" s="122"/>
      <c r="B237" s="122"/>
      <c r="C237" s="122"/>
      <c r="D237" s="122"/>
      <c r="E237" s="122"/>
      <c r="F237" s="122"/>
      <c r="G237" s="122"/>
      <c r="H237" s="122"/>
      <c r="I237" s="122"/>
    </row>
    <row r="238" spans="1:9" ht="14.1">
      <c r="A238" s="122"/>
      <c r="B238" s="122"/>
      <c r="C238" s="122"/>
      <c r="D238" s="122"/>
      <c r="E238" s="122"/>
      <c r="F238" s="122"/>
      <c r="G238" s="122"/>
      <c r="H238" s="122"/>
      <c r="I238" s="122"/>
    </row>
    <row r="239" spans="1:9" ht="14.1">
      <c r="A239" s="122"/>
      <c r="B239" s="122"/>
      <c r="C239" s="122"/>
      <c r="D239" s="122"/>
      <c r="E239" s="122"/>
      <c r="F239" s="122"/>
      <c r="G239" s="122"/>
      <c r="H239" s="122"/>
      <c r="I239" s="122"/>
    </row>
    <row r="240" spans="1:9" ht="14.1">
      <c r="A240" s="122"/>
      <c r="B240" s="122"/>
      <c r="C240" s="122"/>
      <c r="D240" s="122"/>
      <c r="E240" s="122"/>
      <c r="F240" s="122"/>
      <c r="G240" s="122"/>
      <c r="H240" s="122"/>
      <c r="I240" s="122"/>
    </row>
    <row r="241" spans="1:9" ht="14.1">
      <c r="A241" s="122"/>
      <c r="B241" s="122"/>
      <c r="C241" s="122"/>
      <c r="D241" s="122"/>
      <c r="E241" s="122"/>
      <c r="F241" s="122"/>
      <c r="G241" s="122"/>
      <c r="H241" s="122"/>
      <c r="I241" s="122"/>
    </row>
    <row r="242" spans="1:9" ht="14.1">
      <c r="A242" s="122"/>
      <c r="B242" s="122"/>
      <c r="C242" s="122"/>
      <c r="D242" s="122"/>
      <c r="E242" s="122"/>
      <c r="F242" s="122"/>
      <c r="G242" s="122"/>
      <c r="H242" s="122"/>
      <c r="I242" s="122"/>
    </row>
    <row r="243" spans="1:9" ht="14.1">
      <c r="A243" s="122"/>
      <c r="B243" s="122"/>
      <c r="C243" s="122"/>
      <c r="D243" s="122"/>
      <c r="E243" s="122"/>
      <c r="F243" s="122"/>
      <c r="G243" s="122"/>
      <c r="H243" s="122"/>
      <c r="I243" s="122"/>
    </row>
    <row r="244" spans="1:9" ht="14.1">
      <c r="A244" s="122"/>
      <c r="B244" s="122"/>
      <c r="C244" s="122"/>
      <c r="D244" s="122"/>
      <c r="E244" s="122"/>
      <c r="F244" s="122"/>
      <c r="G244" s="122"/>
      <c r="H244" s="122"/>
      <c r="I244" s="122"/>
    </row>
    <row r="245" spans="1:9" ht="14.1">
      <c r="A245" s="122"/>
      <c r="B245" s="122"/>
      <c r="C245" s="122"/>
      <c r="D245" s="122"/>
      <c r="E245" s="122"/>
      <c r="F245" s="122"/>
      <c r="G245" s="122"/>
      <c r="H245" s="122"/>
      <c r="I245" s="122"/>
    </row>
    <row r="246" spans="1:9" ht="14.1">
      <c r="A246" s="122"/>
      <c r="B246" s="122"/>
      <c r="C246" s="122"/>
      <c r="D246" s="122"/>
      <c r="E246" s="122"/>
      <c r="F246" s="122"/>
      <c r="G246" s="122"/>
      <c r="H246" s="122"/>
      <c r="I246" s="122"/>
    </row>
    <row r="247" spans="1:9" ht="14.1">
      <c r="A247" s="122"/>
      <c r="B247" s="122"/>
      <c r="C247" s="122"/>
      <c r="D247" s="122"/>
      <c r="E247" s="122"/>
      <c r="F247" s="122"/>
      <c r="G247" s="122"/>
      <c r="H247" s="122"/>
      <c r="I247" s="122"/>
    </row>
    <row r="248" spans="1:9" ht="14.1">
      <c r="A248" s="122"/>
      <c r="B248" s="122"/>
      <c r="C248" s="122"/>
      <c r="D248" s="122"/>
      <c r="E248" s="122"/>
      <c r="F248" s="122"/>
      <c r="G248" s="122"/>
      <c r="H248" s="122"/>
      <c r="I248" s="122"/>
    </row>
    <row r="249" spans="1:9" ht="14.1">
      <c r="A249" s="122"/>
      <c r="B249" s="122"/>
      <c r="C249" s="122"/>
      <c r="D249" s="122"/>
      <c r="E249" s="122"/>
      <c r="F249" s="122"/>
      <c r="G249" s="122"/>
      <c r="H249" s="122"/>
      <c r="I249" s="122"/>
    </row>
    <row r="250" spans="1:9" ht="14.1">
      <c r="A250" s="122"/>
      <c r="B250" s="122"/>
      <c r="C250" s="122"/>
      <c r="D250" s="122"/>
      <c r="E250" s="122"/>
      <c r="F250" s="122"/>
      <c r="G250" s="122"/>
      <c r="H250" s="122"/>
      <c r="I250" s="122"/>
    </row>
    <row r="251" spans="1:9" ht="14.1">
      <c r="A251" s="122"/>
      <c r="B251" s="122"/>
      <c r="C251" s="122"/>
      <c r="D251" s="122"/>
      <c r="E251" s="122"/>
      <c r="F251" s="122"/>
      <c r="G251" s="122"/>
      <c r="H251" s="122"/>
      <c r="I251" s="122"/>
    </row>
    <row r="252" spans="1:9" ht="14.1">
      <c r="A252" s="122"/>
      <c r="B252" s="122"/>
      <c r="C252" s="122"/>
      <c r="D252" s="122"/>
      <c r="E252" s="122"/>
      <c r="F252" s="122"/>
      <c r="G252" s="122"/>
      <c r="H252" s="122"/>
      <c r="I252" s="122"/>
    </row>
    <row r="253" spans="1:9" ht="14.1">
      <c r="A253" s="122"/>
      <c r="B253" s="122"/>
      <c r="C253" s="122"/>
      <c r="D253" s="122"/>
      <c r="E253" s="122"/>
      <c r="F253" s="122"/>
      <c r="G253" s="122"/>
      <c r="H253" s="122"/>
      <c r="I253" s="122"/>
    </row>
    <row r="254" spans="1:9" ht="14.1">
      <c r="A254" s="122"/>
      <c r="B254" s="122"/>
      <c r="C254" s="122"/>
      <c r="D254" s="122"/>
      <c r="E254" s="122"/>
      <c r="F254" s="122"/>
      <c r="G254" s="122"/>
      <c r="H254" s="122"/>
      <c r="I254" s="122"/>
    </row>
    <row r="255" spans="1:9" ht="14.1">
      <c r="A255" s="122"/>
      <c r="B255" s="122"/>
      <c r="C255" s="122"/>
      <c r="D255" s="122"/>
      <c r="E255" s="122"/>
      <c r="F255" s="122"/>
      <c r="G255" s="122"/>
      <c r="H255" s="122"/>
      <c r="I255" s="122"/>
    </row>
    <row r="256" spans="1:9" ht="14.1">
      <c r="A256" s="122"/>
      <c r="B256" s="122"/>
      <c r="C256" s="122"/>
      <c r="D256" s="122"/>
      <c r="E256" s="122"/>
      <c r="F256" s="122"/>
      <c r="G256" s="122"/>
      <c r="H256" s="122"/>
      <c r="I256" s="122"/>
    </row>
    <row r="257" spans="1:9" ht="14.1">
      <c r="A257" s="122"/>
      <c r="B257" s="122"/>
      <c r="C257" s="122"/>
      <c r="D257" s="122"/>
      <c r="E257" s="122"/>
      <c r="F257" s="122"/>
      <c r="G257" s="122"/>
      <c r="H257" s="122"/>
      <c r="I257" s="122"/>
    </row>
    <row r="258" spans="1:9" ht="14.1">
      <c r="A258" s="122"/>
      <c r="B258" s="122"/>
      <c r="C258" s="122"/>
      <c r="D258" s="122"/>
      <c r="E258" s="122"/>
      <c r="F258" s="122"/>
      <c r="G258" s="122"/>
      <c r="H258" s="122"/>
      <c r="I258" s="122"/>
    </row>
    <row r="259" spans="1:9" ht="14.1">
      <c r="A259" s="122"/>
      <c r="B259" s="122"/>
      <c r="C259" s="122"/>
      <c r="D259" s="122"/>
      <c r="E259" s="122"/>
      <c r="F259" s="122"/>
      <c r="G259" s="122"/>
      <c r="H259" s="122"/>
      <c r="I259" s="122"/>
    </row>
    <row r="260" spans="1:9" ht="14.1">
      <c r="A260" s="122"/>
      <c r="B260" s="122"/>
      <c r="C260" s="122"/>
      <c r="D260" s="122"/>
      <c r="E260" s="122"/>
      <c r="F260" s="122"/>
      <c r="G260" s="122"/>
      <c r="H260" s="122"/>
      <c r="I260" s="122"/>
    </row>
    <row r="261" spans="1:9" ht="14.1">
      <c r="A261" s="122"/>
      <c r="B261" s="122"/>
      <c r="C261" s="122"/>
      <c r="D261" s="122"/>
      <c r="E261" s="122"/>
      <c r="F261" s="122"/>
      <c r="G261" s="122"/>
      <c r="H261" s="122"/>
      <c r="I261" s="122"/>
    </row>
    <row r="262" spans="1:9" ht="14.1">
      <c r="A262" s="122"/>
      <c r="B262" s="122"/>
      <c r="C262" s="122"/>
      <c r="D262" s="122"/>
      <c r="E262" s="122"/>
      <c r="F262" s="122"/>
      <c r="G262" s="122"/>
      <c r="H262" s="122"/>
      <c r="I262" s="122"/>
    </row>
    <row r="263" spans="1:9" ht="14.1">
      <c r="A263" s="122"/>
      <c r="B263" s="122"/>
      <c r="C263" s="122"/>
      <c r="D263" s="122"/>
      <c r="E263" s="122"/>
      <c r="F263" s="122"/>
      <c r="G263" s="122"/>
      <c r="H263" s="122"/>
      <c r="I263" s="122"/>
    </row>
    <row r="264" spans="1:9" ht="14.1">
      <c r="A264" s="122"/>
      <c r="B264" s="122"/>
      <c r="C264" s="122"/>
      <c r="D264" s="122"/>
      <c r="E264" s="122"/>
      <c r="F264" s="122"/>
      <c r="G264" s="122"/>
      <c r="H264" s="122"/>
      <c r="I264" s="122"/>
    </row>
    <row r="265" spans="1:9" ht="14.1">
      <c r="A265" s="122"/>
      <c r="B265" s="122"/>
      <c r="C265" s="122"/>
      <c r="D265" s="122"/>
      <c r="E265" s="122"/>
      <c r="F265" s="122"/>
      <c r="G265" s="122"/>
      <c r="H265" s="122"/>
      <c r="I265" s="122"/>
    </row>
    <row r="266" spans="1:9" ht="14.1">
      <c r="A266" s="122"/>
      <c r="B266" s="122"/>
      <c r="C266" s="122"/>
      <c r="D266" s="122"/>
      <c r="E266" s="122"/>
      <c r="F266" s="122"/>
      <c r="G266" s="122"/>
      <c r="H266" s="122"/>
      <c r="I266" s="122"/>
    </row>
    <row r="267" spans="1:9" ht="14.1">
      <c r="A267" s="122"/>
      <c r="B267" s="122"/>
      <c r="C267" s="122"/>
      <c r="D267" s="122"/>
      <c r="E267" s="122"/>
      <c r="F267" s="122"/>
      <c r="G267" s="122"/>
      <c r="H267" s="122"/>
      <c r="I267" s="122"/>
    </row>
    <row r="268" spans="1:9" ht="14.1">
      <c r="A268" s="122"/>
      <c r="B268" s="122"/>
      <c r="C268" s="122"/>
      <c r="D268" s="122"/>
      <c r="E268" s="122"/>
      <c r="F268" s="122"/>
      <c r="G268" s="122"/>
      <c r="H268" s="122"/>
      <c r="I268" s="122"/>
    </row>
    <row r="269" spans="1:9" ht="14.1">
      <c r="A269" s="122"/>
      <c r="B269" s="122"/>
      <c r="C269" s="122"/>
      <c r="D269" s="122"/>
      <c r="E269" s="122"/>
      <c r="F269" s="122"/>
      <c r="G269" s="122"/>
      <c r="H269" s="122"/>
      <c r="I269" s="122"/>
    </row>
    <row r="270" spans="1:9" ht="14.1">
      <c r="A270" s="122"/>
      <c r="B270" s="122"/>
      <c r="C270" s="122"/>
      <c r="D270" s="122"/>
      <c r="E270" s="122"/>
      <c r="F270" s="122"/>
      <c r="G270" s="122"/>
      <c r="H270" s="122"/>
      <c r="I270" s="122"/>
    </row>
    <row r="271" spans="1:9" ht="14.1">
      <c r="A271" s="122"/>
      <c r="B271" s="122"/>
      <c r="C271" s="122"/>
      <c r="D271" s="122"/>
      <c r="E271" s="122"/>
      <c r="F271" s="122"/>
      <c r="G271" s="122"/>
      <c r="H271" s="122"/>
      <c r="I271" s="122"/>
    </row>
    <row r="272" spans="1:9" ht="14.1">
      <c r="A272" s="122"/>
      <c r="B272" s="122"/>
      <c r="C272" s="122"/>
      <c r="D272" s="122"/>
      <c r="E272" s="122"/>
      <c r="F272" s="122"/>
      <c r="G272" s="122"/>
      <c r="H272" s="122"/>
      <c r="I272" s="122"/>
    </row>
    <row r="273" spans="1:9" ht="14.1">
      <c r="A273" s="122"/>
      <c r="B273" s="122"/>
      <c r="C273" s="122"/>
      <c r="D273" s="122"/>
      <c r="E273" s="122"/>
      <c r="F273" s="122"/>
      <c r="G273" s="122"/>
      <c r="H273" s="122"/>
      <c r="I273" s="122"/>
    </row>
    <row r="274" spans="1:9" ht="14.1">
      <c r="A274" s="122"/>
      <c r="B274" s="122"/>
      <c r="C274" s="122"/>
      <c r="D274" s="122"/>
      <c r="E274" s="122"/>
      <c r="F274" s="122"/>
      <c r="G274" s="122"/>
      <c r="H274" s="122"/>
      <c r="I274" s="122"/>
    </row>
    <row r="275" spans="1:9" ht="14.1">
      <c r="A275" s="122"/>
      <c r="B275" s="122"/>
      <c r="C275" s="122"/>
      <c r="D275" s="122"/>
      <c r="E275" s="122"/>
      <c r="F275" s="122"/>
      <c r="G275" s="122"/>
      <c r="H275" s="122"/>
      <c r="I275" s="122"/>
    </row>
    <row r="276" spans="1:9" ht="14.1">
      <c r="A276" s="122"/>
      <c r="B276" s="122"/>
      <c r="C276" s="122"/>
      <c r="D276" s="122"/>
      <c r="E276" s="122"/>
      <c r="F276" s="122"/>
      <c r="G276" s="122"/>
      <c r="H276" s="122"/>
      <c r="I276" s="122"/>
    </row>
    <row r="277" spans="1:9" ht="14.1">
      <c r="A277" s="122"/>
      <c r="B277" s="122"/>
      <c r="C277" s="122"/>
      <c r="D277" s="122"/>
      <c r="E277" s="122"/>
      <c r="F277" s="122"/>
      <c r="G277" s="122"/>
      <c r="H277" s="122"/>
      <c r="I277" s="122"/>
    </row>
    <row r="278" spans="1:9" ht="14.1">
      <c r="A278" s="122"/>
      <c r="B278" s="122"/>
      <c r="C278" s="122"/>
      <c r="D278" s="122"/>
      <c r="E278" s="122"/>
      <c r="F278" s="122"/>
      <c r="G278" s="122"/>
      <c r="H278" s="122"/>
      <c r="I278" s="122"/>
    </row>
    <row r="279" spans="1:9" ht="14.1">
      <c r="A279" s="122"/>
      <c r="B279" s="122"/>
      <c r="C279" s="122"/>
      <c r="D279" s="122"/>
      <c r="E279" s="122"/>
      <c r="F279" s="122"/>
      <c r="G279" s="122"/>
      <c r="H279" s="122"/>
      <c r="I279" s="122"/>
    </row>
    <row r="280" spans="1:9" ht="14.1">
      <c r="A280" s="122"/>
      <c r="B280" s="122"/>
      <c r="C280" s="122"/>
      <c r="D280" s="122"/>
      <c r="E280" s="122"/>
      <c r="F280" s="122"/>
      <c r="G280" s="122"/>
      <c r="H280" s="122"/>
      <c r="I280" s="122"/>
    </row>
    <row r="281" spans="1:9" ht="14.1">
      <c r="A281" s="122"/>
      <c r="B281" s="122"/>
      <c r="C281" s="122"/>
      <c r="D281" s="122"/>
      <c r="E281" s="122"/>
      <c r="F281" s="122"/>
      <c r="G281" s="122"/>
      <c r="H281" s="122"/>
      <c r="I281" s="122"/>
    </row>
    <row r="282" spans="1:9" ht="14.1">
      <c r="A282" s="122"/>
      <c r="B282" s="122"/>
      <c r="C282" s="122"/>
      <c r="D282" s="122"/>
      <c r="E282" s="122"/>
      <c r="F282" s="122"/>
      <c r="G282" s="122"/>
      <c r="H282" s="122"/>
      <c r="I282" s="122"/>
    </row>
    <row r="283" spans="1:9" ht="14.1">
      <c r="A283" s="122"/>
      <c r="B283" s="122"/>
      <c r="C283" s="122"/>
      <c r="D283" s="122"/>
      <c r="E283" s="122"/>
      <c r="F283" s="122"/>
      <c r="G283" s="122"/>
      <c r="H283" s="122"/>
      <c r="I283" s="122"/>
    </row>
    <row r="284" spans="1:9" ht="14.1">
      <c r="A284" s="122"/>
      <c r="B284" s="122"/>
      <c r="C284" s="122"/>
      <c r="D284" s="122"/>
      <c r="E284" s="122"/>
      <c r="F284" s="122"/>
      <c r="G284" s="122"/>
      <c r="H284" s="122"/>
      <c r="I284" s="122"/>
    </row>
    <row r="285" spans="1:9" ht="14.1">
      <c r="A285" s="122"/>
      <c r="B285" s="122"/>
      <c r="C285" s="122"/>
      <c r="D285" s="122"/>
      <c r="E285" s="122"/>
      <c r="F285" s="122"/>
      <c r="G285" s="122"/>
      <c r="H285" s="122"/>
      <c r="I285" s="122"/>
    </row>
    <row r="286" spans="1:9" ht="14.1">
      <c r="A286" s="122"/>
      <c r="B286" s="122"/>
      <c r="C286" s="122"/>
      <c r="D286" s="122"/>
      <c r="E286" s="122"/>
      <c r="F286" s="122"/>
      <c r="G286" s="122"/>
      <c r="H286" s="122"/>
      <c r="I286" s="122"/>
    </row>
    <row r="287" spans="1:9" ht="14.1">
      <c r="A287" s="122"/>
      <c r="B287" s="122"/>
      <c r="C287" s="122"/>
      <c r="D287" s="122"/>
      <c r="E287" s="122"/>
      <c r="F287" s="122"/>
      <c r="G287" s="122"/>
      <c r="H287" s="122"/>
      <c r="I287" s="122"/>
    </row>
    <row r="288" spans="1:9" ht="14.1">
      <c r="A288" s="122"/>
      <c r="B288" s="122"/>
      <c r="C288" s="122"/>
      <c r="D288" s="122"/>
      <c r="E288" s="122"/>
      <c r="F288" s="122"/>
      <c r="G288" s="122"/>
      <c r="H288" s="122"/>
      <c r="I288" s="122"/>
    </row>
    <row r="289" spans="1:9" ht="14.1">
      <c r="A289" s="122"/>
      <c r="B289" s="122"/>
      <c r="C289" s="122"/>
      <c r="D289" s="122"/>
      <c r="E289" s="122"/>
      <c r="F289" s="122"/>
      <c r="G289" s="122"/>
      <c r="H289" s="122"/>
      <c r="I289" s="122"/>
    </row>
    <row r="290" spans="1:9" ht="14.1">
      <c r="A290" s="122"/>
      <c r="B290" s="122"/>
      <c r="C290" s="122"/>
      <c r="D290" s="122"/>
      <c r="E290" s="122"/>
      <c r="F290" s="122"/>
      <c r="G290" s="122"/>
      <c r="H290" s="122"/>
      <c r="I290" s="122"/>
    </row>
    <row r="291" spans="1:9" ht="14.1">
      <c r="A291" s="122"/>
      <c r="B291" s="122"/>
      <c r="C291" s="122"/>
      <c r="D291" s="122"/>
      <c r="E291" s="122"/>
      <c r="F291" s="122"/>
      <c r="G291" s="122"/>
      <c r="H291" s="122"/>
      <c r="I291" s="122"/>
    </row>
    <row r="292" spans="1:9" ht="14.1">
      <c r="A292" s="122"/>
      <c r="B292" s="122"/>
      <c r="C292" s="122"/>
      <c r="D292" s="122"/>
      <c r="E292" s="122"/>
      <c r="F292" s="122"/>
      <c r="G292" s="122"/>
      <c r="H292" s="122"/>
      <c r="I292" s="122"/>
    </row>
    <row r="293" spans="1:9" ht="14.1">
      <c r="A293" s="122"/>
      <c r="B293" s="122"/>
      <c r="C293" s="122"/>
      <c r="D293" s="122"/>
      <c r="E293" s="122"/>
      <c r="F293" s="122"/>
      <c r="G293" s="122"/>
      <c r="H293" s="122"/>
      <c r="I293" s="122"/>
    </row>
    <row r="294" spans="1:9" ht="14.1">
      <c r="A294" s="122"/>
      <c r="B294" s="122"/>
      <c r="C294" s="122"/>
      <c r="D294" s="122"/>
      <c r="E294" s="122"/>
      <c r="F294" s="122"/>
      <c r="G294" s="122"/>
      <c r="H294" s="122"/>
      <c r="I294" s="122"/>
    </row>
    <row r="295" spans="1:9" ht="14.1">
      <c r="A295" s="122"/>
      <c r="B295" s="122"/>
      <c r="C295" s="122"/>
      <c r="D295" s="122"/>
      <c r="E295" s="122"/>
      <c r="F295" s="122"/>
      <c r="G295" s="122"/>
      <c r="H295" s="122"/>
      <c r="I295" s="122"/>
    </row>
    <row r="296" spans="1:9" ht="14.1">
      <c r="A296" s="122"/>
      <c r="B296" s="122"/>
      <c r="C296" s="122"/>
      <c r="D296" s="122"/>
      <c r="E296" s="122"/>
      <c r="F296" s="122"/>
      <c r="G296" s="122"/>
      <c r="H296" s="122"/>
      <c r="I296" s="122"/>
    </row>
    <row r="297" spans="1:9" ht="14.1">
      <c r="A297" s="122"/>
      <c r="B297" s="122"/>
      <c r="C297" s="122"/>
      <c r="D297" s="122"/>
      <c r="E297" s="122"/>
      <c r="F297" s="122"/>
      <c r="G297" s="122"/>
      <c r="H297" s="122"/>
      <c r="I297" s="122"/>
    </row>
    <row r="298" spans="1:9" ht="14.1">
      <c r="A298" s="122"/>
      <c r="B298" s="122"/>
      <c r="C298" s="122"/>
      <c r="D298" s="122"/>
      <c r="E298" s="122"/>
      <c r="F298" s="122"/>
      <c r="G298" s="122"/>
      <c r="H298" s="122"/>
      <c r="I298" s="122"/>
    </row>
    <row r="299" spans="1:9" ht="14.1">
      <c r="A299" s="122"/>
      <c r="B299" s="122"/>
      <c r="C299" s="122"/>
      <c r="D299" s="122"/>
      <c r="E299" s="122"/>
      <c r="F299" s="122"/>
      <c r="G299" s="122"/>
      <c r="H299" s="122"/>
      <c r="I299" s="122"/>
    </row>
    <row r="300" spans="1:9" ht="14.1">
      <c r="A300" s="122"/>
      <c r="B300" s="122"/>
      <c r="C300" s="122"/>
      <c r="D300" s="122"/>
      <c r="E300" s="122"/>
      <c r="F300" s="122"/>
      <c r="G300" s="122"/>
      <c r="H300" s="122"/>
      <c r="I300" s="122"/>
    </row>
    <row r="301" spans="1:9" ht="14.1">
      <c r="A301" s="122"/>
      <c r="B301" s="122"/>
      <c r="C301" s="122"/>
      <c r="D301" s="122"/>
      <c r="E301" s="122"/>
      <c r="F301" s="122"/>
      <c r="G301" s="122"/>
      <c r="H301" s="122"/>
      <c r="I301" s="122"/>
    </row>
    <row r="302" spans="1:9" ht="14.1">
      <c r="A302" s="122"/>
      <c r="B302" s="122"/>
      <c r="C302" s="122"/>
      <c r="D302" s="122"/>
      <c r="E302" s="122"/>
      <c r="F302" s="122"/>
      <c r="G302" s="122"/>
      <c r="H302" s="122"/>
      <c r="I302" s="122"/>
    </row>
    <row r="303" spans="1:9" ht="14.1">
      <c r="A303" s="122"/>
      <c r="B303" s="122"/>
      <c r="C303" s="122"/>
      <c r="D303" s="122"/>
      <c r="E303" s="122"/>
      <c r="F303" s="122"/>
      <c r="G303" s="122"/>
      <c r="H303" s="122"/>
      <c r="I303" s="122"/>
    </row>
    <row r="304" spans="1:9" ht="14.1">
      <c r="A304" s="122"/>
      <c r="B304" s="122"/>
      <c r="C304" s="122"/>
      <c r="D304" s="122"/>
      <c r="E304" s="122"/>
      <c r="F304" s="122"/>
      <c r="G304" s="122"/>
      <c r="H304" s="122"/>
      <c r="I304" s="122"/>
    </row>
    <row r="305" spans="1:9" ht="14.1">
      <c r="A305" s="122"/>
      <c r="B305" s="122"/>
      <c r="C305" s="122"/>
      <c r="D305" s="122"/>
      <c r="E305" s="122"/>
      <c r="F305" s="122"/>
      <c r="G305" s="122"/>
      <c r="H305" s="122"/>
      <c r="I305" s="122"/>
    </row>
    <row r="306" spans="1:9" ht="14.1">
      <c r="A306" s="122"/>
      <c r="B306" s="122"/>
      <c r="C306" s="122"/>
      <c r="D306" s="122"/>
      <c r="E306" s="122"/>
      <c r="F306" s="122"/>
      <c r="G306" s="122"/>
      <c r="H306" s="122"/>
      <c r="I306" s="122"/>
    </row>
    <row r="307" spans="1:9" ht="14.1">
      <c r="A307" s="122"/>
      <c r="B307" s="122"/>
      <c r="C307" s="122"/>
      <c r="D307" s="122"/>
      <c r="E307" s="122"/>
      <c r="F307" s="122"/>
      <c r="G307" s="122"/>
      <c r="H307" s="122"/>
      <c r="I307" s="122"/>
    </row>
    <row r="308" spans="1:9" ht="14.1">
      <c r="A308" s="122"/>
      <c r="B308" s="122"/>
      <c r="C308" s="122"/>
      <c r="D308" s="122"/>
      <c r="E308" s="122"/>
      <c r="F308" s="122"/>
      <c r="G308" s="122"/>
      <c r="H308" s="122"/>
      <c r="I308" s="122"/>
    </row>
    <row r="309" spans="1:9" ht="14.1">
      <c r="A309" s="122"/>
      <c r="B309" s="122"/>
      <c r="C309" s="122"/>
      <c r="D309" s="122"/>
      <c r="E309" s="122"/>
      <c r="F309" s="122"/>
      <c r="G309" s="122"/>
      <c r="H309" s="122"/>
      <c r="I309" s="122"/>
    </row>
    <row r="310" spans="1:9" ht="14.1">
      <c r="A310" s="122"/>
      <c r="B310" s="122"/>
      <c r="C310" s="122"/>
      <c r="D310" s="122"/>
      <c r="E310" s="122"/>
      <c r="F310" s="122"/>
      <c r="G310" s="122"/>
      <c r="H310" s="122"/>
      <c r="I310" s="122"/>
    </row>
    <row r="311" spans="1:9" ht="14.1">
      <c r="A311" s="122"/>
      <c r="B311" s="122"/>
      <c r="C311" s="122"/>
      <c r="D311" s="122"/>
      <c r="E311" s="122"/>
      <c r="F311" s="122"/>
      <c r="G311" s="122"/>
      <c r="H311" s="122"/>
      <c r="I311" s="122"/>
    </row>
    <row r="312" spans="1:9" ht="14.1">
      <c r="A312" s="122"/>
      <c r="B312" s="122"/>
      <c r="C312" s="122"/>
      <c r="D312" s="122"/>
      <c r="E312" s="122"/>
      <c r="F312" s="122"/>
      <c r="G312" s="122"/>
      <c r="H312" s="122"/>
      <c r="I312" s="122"/>
    </row>
    <row r="313" spans="1:9" ht="14.1">
      <c r="A313" s="122"/>
      <c r="B313" s="122"/>
      <c r="C313" s="122"/>
      <c r="D313" s="122"/>
      <c r="E313" s="122"/>
      <c r="F313" s="122"/>
      <c r="G313" s="122"/>
      <c r="H313" s="122"/>
      <c r="I313" s="122"/>
    </row>
    <row r="314" spans="1:9" ht="14.1">
      <c r="A314" s="122"/>
      <c r="B314" s="122"/>
      <c r="C314" s="122"/>
      <c r="D314" s="122"/>
      <c r="E314" s="122"/>
      <c r="F314" s="122"/>
      <c r="G314" s="122"/>
      <c r="H314" s="122"/>
      <c r="I314" s="122"/>
    </row>
    <row r="315" spans="1:9" ht="14.1">
      <c r="A315" s="122"/>
      <c r="B315" s="122"/>
      <c r="C315" s="122"/>
      <c r="D315" s="122"/>
      <c r="E315" s="122"/>
      <c r="F315" s="122"/>
      <c r="G315" s="122"/>
      <c r="H315" s="122"/>
      <c r="I315" s="122"/>
    </row>
    <row r="316" spans="1:9" ht="14.1">
      <c r="A316" s="122"/>
      <c r="B316" s="122"/>
      <c r="C316" s="122"/>
      <c r="D316" s="122"/>
      <c r="E316" s="122"/>
      <c r="F316" s="122"/>
      <c r="G316" s="122"/>
      <c r="H316" s="122"/>
      <c r="I316" s="122"/>
    </row>
    <row r="317" spans="1:9" ht="14.1">
      <c r="A317" s="122"/>
      <c r="B317" s="122"/>
      <c r="C317" s="122"/>
      <c r="D317" s="122"/>
      <c r="E317" s="122"/>
      <c r="F317" s="122"/>
      <c r="G317" s="122"/>
      <c r="H317" s="122"/>
      <c r="I317" s="122"/>
    </row>
    <row r="318" spans="1:9" ht="14.1">
      <c r="A318" s="122"/>
      <c r="B318" s="122"/>
      <c r="C318" s="122"/>
      <c r="D318" s="122"/>
      <c r="E318" s="122"/>
      <c r="F318" s="122"/>
      <c r="G318" s="122"/>
      <c r="H318" s="122"/>
      <c r="I318" s="122"/>
    </row>
    <row r="319" spans="1:9" ht="14.1">
      <c r="A319" s="122"/>
      <c r="B319" s="122"/>
      <c r="C319" s="122"/>
      <c r="D319" s="122"/>
      <c r="E319" s="122"/>
      <c r="F319" s="122"/>
      <c r="G319" s="122"/>
      <c r="H319" s="122"/>
      <c r="I319" s="122"/>
    </row>
    <row r="320" spans="1:9" ht="14.1">
      <c r="A320" s="122"/>
      <c r="B320" s="122"/>
      <c r="C320" s="122"/>
      <c r="D320" s="122"/>
      <c r="E320" s="122"/>
      <c r="F320" s="122"/>
      <c r="G320" s="122"/>
      <c r="H320" s="122"/>
      <c r="I320" s="122"/>
    </row>
    <row r="321" spans="1:9" ht="14.1">
      <c r="A321" s="122"/>
      <c r="B321" s="122"/>
      <c r="C321" s="122"/>
      <c r="D321" s="122"/>
      <c r="E321" s="122"/>
      <c r="F321" s="122"/>
      <c r="G321" s="122"/>
      <c r="H321" s="122"/>
      <c r="I321" s="122"/>
    </row>
    <row r="322" spans="1:9" ht="14.1">
      <c r="A322" s="122"/>
      <c r="B322" s="122"/>
      <c r="C322" s="122"/>
      <c r="D322" s="122"/>
      <c r="E322" s="122"/>
      <c r="F322" s="122"/>
      <c r="G322" s="122"/>
      <c r="H322" s="122"/>
      <c r="I322" s="122"/>
    </row>
    <row r="323" spans="1:9" ht="14.1">
      <c r="A323" s="122"/>
      <c r="B323" s="122"/>
      <c r="C323" s="122"/>
      <c r="D323" s="122"/>
      <c r="E323" s="122"/>
      <c r="F323" s="122"/>
      <c r="G323" s="122"/>
      <c r="H323" s="122"/>
      <c r="I323" s="122"/>
    </row>
    <row r="324" spans="1:9" ht="14.1">
      <c r="A324" s="122"/>
      <c r="B324" s="122"/>
      <c r="C324" s="122"/>
      <c r="D324" s="122"/>
      <c r="E324" s="122"/>
      <c r="F324" s="122"/>
      <c r="G324" s="122"/>
      <c r="H324" s="122"/>
      <c r="I324" s="122"/>
    </row>
    <row r="325" spans="1:9" ht="14.1">
      <c r="A325" s="122"/>
      <c r="B325" s="122"/>
      <c r="C325" s="122"/>
      <c r="D325" s="122"/>
      <c r="E325" s="122"/>
      <c r="F325" s="122"/>
      <c r="G325" s="122"/>
      <c r="H325" s="122"/>
      <c r="I325" s="122"/>
    </row>
    <row r="326" spans="1:9" ht="14.1">
      <c r="A326" s="122"/>
      <c r="B326" s="122"/>
      <c r="C326" s="122"/>
      <c r="D326" s="122"/>
      <c r="E326" s="122"/>
      <c r="F326" s="122"/>
      <c r="G326" s="122"/>
      <c r="H326" s="122"/>
      <c r="I326" s="122"/>
    </row>
    <row r="327" spans="1:9" ht="14.1">
      <c r="A327" s="122"/>
      <c r="B327" s="122"/>
      <c r="C327" s="122"/>
      <c r="D327" s="122"/>
      <c r="E327" s="122"/>
      <c r="F327" s="122"/>
      <c r="G327" s="122"/>
      <c r="H327" s="122"/>
      <c r="I327" s="122"/>
    </row>
    <row r="328" spans="1:9" ht="14.1">
      <c r="A328" s="122"/>
      <c r="B328" s="122"/>
      <c r="C328" s="122"/>
      <c r="D328" s="122"/>
      <c r="E328" s="122"/>
      <c r="F328" s="122"/>
      <c r="G328" s="122"/>
      <c r="H328" s="122"/>
      <c r="I328" s="122"/>
    </row>
    <row r="329" spans="1:9" ht="14.1">
      <c r="A329" s="122"/>
      <c r="B329" s="122"/>
      <c r="C329" s="122"/>
      <c r="D329" s="122"/>
      <c r="E329" s="122"/>
      <c r="F329" s="122"/>
      <c r="G329" s="122"/>
      <c r="H329" s="122"/>
      <c r="I329" s="122"/>
    </row>
    <row r="330" spans="1:9" ht="14.1">
      <c r="A330" s="122"/>
      <c r="B330" s="122"/>
      <c r="C330" s="122"/>
      <c r="D330" s="122"/>
      <c r="E330" s="122"/>
      <c r="F330" s="122"/>
      <c r="G330" s="122"/>
      <c r="H330" s="122"/>
      <c r="I330" s="122"/>
    </row>
    <row r="331" spans="1:9" ht="14.1">
      <c r="A331" s="122"/>
      <c r="B331" s="122"/>
      <c r="C331" s="122"/>
      <c r="D331" s="122"/>
      <c r="E331" s="122"/>
      <c r="F331" s="122"/>
      <c r="G331" s="122"/>
      <c r="H331" s="122"/>
      <c r="I331" s="122"/>
    </row>
    <row r="332" spans="1:9" ht="14.1">
      <c r="A332" s="122"/>
      <c r="B332" s="122"/>
      <c r="C332" s="122"/>
      <c r="D332" s="122"/>
      <c r="E332" s="122"/>
      <c r="F332" s="122"/>
      <c r="G332" s="122"/>
      <c r="H332" s="122"/>
      <c r="I332" s="122"/>
    </row>
    <row r="333" spans="1:9" ht="14.1">
      <c r="A333" s="122"/>
      <c r="B333" s="122"/>
      <c r="C333" s="122"/>
      <c r="D333" s="122"/>
      <c r="E333" s="122"/>
      <c r="F333" s="122"/>
      <c r="G333" s="122"/>
      <c r="H333" s="122"/>
      <c r="I333" s="122"/>
    </row>
    <row r="334" spans="1:9" ht="14.1">
      <c r="A334" s="122"/>
      <c r="B334" s="122"/>
      <c r="C334" s="122"/>
      <c r="D334" s="122"/>
      <c r="E334" s="122"/>
      <c r="F334" s="122"/>
      <c r="G334" s="122"/>
      <c r="H334" s="122"/>
      <c r="I334" s="122"/>
    </row>
    <row r="335" spans="1:9" ht="14.1">
      <c r="A335" s="122"/>
      <c r="B335" s="122"/>
      <c r="C335" s="122"/>
      <c r="D335" s="122"/>
      <c r="E335" s="122"/>
      <c r="F335" s="122"/>
      <c r="G335" s="122"/>
      <c r="H335" s="122"/>
      <c r="I335" s="122"/>
    </row>
    <row r="336" spans="1:9" ht="14.1">
      <c r="A336" s="122"/>
      <c r="B336" s="122"/>
      <c r="C336" s="122"/>
      <c r="D336" s="122"/>
      <c r="E336" s="122"/>
      <c r="F336" s="122"/>
      <c r="G336" s="122"/>
      <c r="H336" s="122"/>
      <c r="I336" s="122"/>
    </row>
    <row r="337" spans="1:9" ht="14.1">
      <c r="A337" s="122"/>
      <c r="B337" s="122"/>
      <c r="C337" s="122"/>
      <c r="D337" s="122"/>
      <c r="E337" s="122"/>
      <c r="F337" s="122"/>
      <c r="G337" s="122"/>
      <c r="H337" s="122"/>
      <c r="I337" s="122"/>
    </row>
    <row r="338" spans="1:9" ht="14.1">
      <c r="A338" s="122"/>
      <c r="B338" s="122"/>
      <c r="C338" s="122"/>
      <c r="D338" s="122"/>
      <c r="E338" s="122"/>
      <c r="F338" s="122"/>
      <c r="G338" s="122"/>
      <c r="H338" s="122"/>
      <c r="I338" s="122"/>
    </row>
    <row r="339" spans="1:9" ht="14.1">
      <c r="A339" s="122"/>
      <c r="B339" s="122"/>
      <c r="C339" s="122"/>
      <c r="D339" s="122"/>
      <c r="E339" s="122"/>
      <c r="F339" s="122"/>
      <c r="G339" s="122"/>
      <c r="H339" s="122"/>
      <c r="I339" s="122"/>
    </row>
    <row r="340" spans="1:9" ht="14.1">
      <c r="A340" s="122"/>
      <c r="B340" s="122"/>
      <c r="C340" s="122"/>
      <c r="D340" s="122"/>
      <c r="E340" s="122"/>
      <c r="F340" s="122"/>
      <c r="G340" s="122"/>
      <c r="H340" s="122"/>
      <c r="I340" s="122"/>
    </row>
    <row r="341" spans="1:9" ht="14.1">
      <c r="A341" s="122"/>
      <c r="B341" s="122"/>
      <c r="C341" s="122"/>
      <c r="D341" s="122"/>
      <c r="E341" s="122"/>
      <c r="F341" s="122"/>
      <c r="G341" s="122"/>
      <c r="H341" s="122"/>
      <c r="I341" s="122"/>
    </row>
    <row r="342" spans="1:9" ht="14.1">
      <c r="A342" s="122"/>
      <c r="B342" s="122"/>
      <c r="C342" s="122"/>
      <c r="D342" s="122"/>
      <c r="E342" s="122"/>
      <c r="F342" s="122"/>
      <c r="G342" s="122"/>
      <c r="H342" s="122"/>
      <c r="I342" s="122"/>
    </row>
    <row r="343" spans="1:9" ht="14.1">
      <c r="A343" s="122"/>
      <c r="B343" s="122"/>
      <c r="C343" s="122"/>
      <c r="D343" s="122"/>
      <c r="E343" s="122"/>
      <c r="F343" s="122"/>
      <c r="G343" s="122"/>
      <c r="H343" s="122"/>
      <c r="I343" s="122"/>
    </row>
    <row r="344" spans="1:9" ht="14.1">
      <c r="A344" s="122"/>
      <c r="B344" s="122"/>
      <c r="C344" s="122"/>
      <c r="D344" s="122"/>
      <c r="E344" s="122"/>
      <c r="F344" s="122"/>
      <c r="G344" s="122"/>
      <c r="H344" s="122"/>
      <c r="I344" s="122"/>
    </row>
    <row r="345" spans="1:9" ht="14.1">
      <c r="A345" s="122"/>
      <c r="B345" s="122"/>
      <c r="C345" s="122"/>
      <c r="D345" s="122"/>
      <c r="E345" s="122"/>
      <c r="F345" s="122"/>
      <c r="G345" s="122"/>
      <c r="H345" s="122"/>
      <c r="I345" s="122"/>
    </row>
    <row r="346" spans="1:9" ht="14.1">
      <c r="A346" s="122"/>
      <c r="B346" s="122"/>
      <c r="C346" s="122"/>
      <c r="D346" s="122"/>
      <c r="E346" s="122"/>
      <c r="F346" s="122"/>
      <c r="G346" s="122"/>
      <c r="H346" s="122"/>
      <c r="I346" s="122"/>
    </row>
    <row r="347" spans="1:9" ht="14.1">
      <c r="A347" s="122"/>
      <c r="B347" s="122"/>
      <c r="C347" s="122"/>
      <c r="D347" s="122"/>
      <c r="E347" s="122"/>
      <c r="F347" s="122"/>
      <c r="G347" s="122"/>
      <c r="H347" s="122"/>
      <c r="I347" s="122"/>
    </row>
    <row r="348" spans="1:9" ht="14.1">
      <c r="A348" s="122"/>
      <c r="B348" s="122"/>
      <c r="C348" s="122"/>
      <c r="D348" s="122"/>
      <c r="E348" s="122"/>
      <c r="F348" s="122"/>
      <c r="G348" s="122"/>
      <c r="H348" s="122"/>
      <c r="I348" s="122"/>
    </row>
    <row r="349" spans="1:9" ht="14.1">
      <c r="A349" s="122"/>
      <c r="B349" s="122"/>
      <c r="C349" s="122"/>
      <c r="D349" s="122"/>
      <c r="E349" s="122"/>
      <c r="F349" s="122"/>
      <c r="G349" s="122"/>
      <c r="H349" s="122"/>
      <c r="I349" s="122"/>
    </row>
    <row r="350" spans="1:9" ht="14.1">
      <c r="A350" s="122"/>
      <c r="B350" s="122"/>
      <c r="C350" s="122"/>
      <c r="D350" s="122"/>
      <c r="E350" s="122"/>
      <c r="F350" s="122"/>
      <c r="G350" s="122"/>
      <c r="H350" s="122"/>
      <c r="I350" s="122"/>
    </row>
    <row r="351" spans="1:9" ht="14.1">
      <c r="A351" s="122"/>
      <c r="B351" s="122"/>
      <c r="C351" s="122"/>
      <c r="D351" s="122"/>
      <c r="E351" s="122"/>
      <c r="F351" s="122"/>
      <c r="G351" s="122"/>
      <c r="H351" s="122"/>
      <c r="I351" s="122"/>
    </row>
    <row r="352" spans="1:9" ht="14.1">
      <c r="A352" s="122"/>
      <c r="B352" s="122"/>
      <c r="C352" s="122"/>
      <c r="D352" s="122"/>
      <c r="E352" s="122"/>
      <c r="F352" s="122"/>
      <c r="G352" s="122"/>
      <c r="H352" s="122"/>
      <c r="I352" s="122"/>
    </row>
    <row r="353" spans="1:9" ht="14.1">
      <c r="A353" s="122"/>
      <c r="B353" s="122"/>
      <c r="C353" s="122"/>
      <c r="D353" s="122"/>
      <c r="E353" s="122"/>
      <c r="F353" s="122"/>
      <c r="G353" s="122"/>
      <c r="H353" s="122"/>
      <c r="I353" s="122"/>
    </row>
    <row r="354" spans="1:9" ht="14.1">
      <c r="A354" s="122"/>
      <c r="B354" s="122"/>
      <c r="C354" s="122"/>
      <c r="D354" s="122"/>
      <c r="E354" s="122"/>
      <c r="F354" s="122"/>
      <c r="G354" s="122"/>
      <c r="H354" s="122"/>
      <c r="I354" s="122"/>
    </row>
    <row r="355" spans="1:9" ht="14.1">
      <c r="A355" s="122"/>
      <c r="B355" s="122"/>
      <c r="C355" s="122"/>
      <c r="D355" s="122"/>
      <c r="E355" s="122"/>
      <c r="F355" s="122"/>
      <c r="G355" s="122"/>
      <c r="H355" s="122"/>
      <c r="I355" s="122"/>
    </row>
    <row r="356" spans="1:9" ht="14.1">
      <c r="A356" s="122"/>
      <c r="B356" s="122"/>
      <c r="C356" s="122"/>
      <c r="D356" s="122"/>
      <c r="E356" s="122"/>
      <c r="F356" s="122"/>
      <c r="G356" s="122"/>
      <c r="H356" s="122"/>
      <c r="I356" s="122"/>
    </row>
    <row r="357" spans="1:9" ht="14.1">
      <c r="A357" s="122"/>
      <c r="B357" s="122"/>
      <c r="C357" s="122"/>
      <c r="D357" s="122"/>
      <c r="E357" s="122"/>
      <c r="F357" s="122"/>
      <c r="G357" s="122"/>
      <c r="H357" s="122"/>
      <c r="I357" s="122"/>
    </row>
    <row r="358" spans="1:9" ht="14.1">
      <c r="A358" s="122"/>
      <c r="B358" s="122"/>
      <c r="C358" s="122"/>
      <c r="D358" s="122"/>
      <c r="E358" s="122"/>
      <c r="F358" s="122"/>
      <c r="G358" s="122"/>
      <c r="H358" s="122"/>
      <c r="I358" s="122"/>
    </row>
    <row r="359" spans="1:9" ht="14.1">
      <c r="A359" s="122"/>
      <c r="B359" s="122"/>
      <c r="C359" s="122"/>
      <c r="D359" s="122"/>
      <c r="E359" s="122"/>
      <c r="F359" s="122"/>
      <c r="G359" s="122"/>
      <c r="H359" s="122"/>
      <c r="I359" s="122"/>
    </row>
    <row r="360" spans="1:9" ht="14.1">
      <c r="A360" s="122"/>
      <c r="B360" s="122"/>
      <c r="C360" s="122"/>
      <c r="D360" s="122"/>
      <c r="E360" s="122"/>
      <c r="F360" s="122"/>
      <c r="G360" s="122"/>
      <c r="H360" s="122"/>
      <c r="I360" s="122"/>
    </row>
    <row r="361" spans="1:9" ht="14.1">
      <c r="A361" s="122"/>
      <c r="B361" s="122"/>
      <c r="C361" s="122"/>
      <c r="D361" s="122"/>
      <c r="E361" s="122"/>
      <c r="F361" s="122"/>
      <c r="G361" s="122"/>
      <c r="H361" s="122"/>
      <c r="I361" s="122"/>
    </row>
    <row r="362" spans="1:9" ht="14.1">
      <c r="A362" s="122"/>
      <c r="B362" s="122"/>
      <c r="C362" s="122"/>
      <c r="D362" s="122"/>
      <c r="E362" s="122"/>
      <c r="F362" s="122"/>
      <c r="G362" s="122"/>
      <c r="H362" s="122"/>
      <c r="I362" s="122"/>
    </row>
    <row r="363" spans="1:9" ht="14.1">
      <c r="A363" s="122"/>
      <c r="B363" s="122"/>
      <c r="C363" s="122"/>
      <c r="D363" s="122"/>
      <c r="E363" s="122"/>
      <c r="F363" s="122"/>
      <c r="G363" s="122"/>
      <c r="H363" s="122"/>
      <c r="I363" s="122"/>
    </row>
    <row r="364" spans="1:9" ht="14.1">
      <c r="A364" s="122"/>
      <c r="B364" s="122"/>
      <c r="C364" s="122"/>
      <c r="D364" s="122"/>
      <c r="E364" s="122"/>
      <c r="F364" s="122"/>
      <c r="G364" s="122"/>
      <c r="H364" s="122"/>
      <c r="I364" s="122"/>
    </row>
    <row r="365" spans="1:9" ht="14.1">
      <c r="A365" s="122"/>
      <c r="B365" s="122"/>
      <c r="C365" s="122"/>
      <c r="D365" s="122"/>
      <c r="E365" s="122"/>
      <c r="F365" s="122"/>
      <c r="G365" s="122"/>
      <c r="H365" s="122"/>
      <c r="I365" s="122"/>
    </row>
    <row r="366" spans="1:9" ht="14.1">
      <c r="A366" s="122"/>
      <c r="B366" s="122"/>
      <c r="C366" s="122"/>
      <c r="D366" s="122"/>
      <c r="E366" s="122"/>
      <c r="F366" s="122"/>
      <c r="G366" s="122"/>
      <c r="H366" s="122"/>
      <c r="I366" s="122"/>
    </row>
    <row r="367" spans="1:9" ht="14.1">
      <c r="A367" s="122"/>
      <c r="B367" s="122"/>
      <c r="C367" s="122"/>
      <c r="D367" s="122"/>
      <c r="E367" s="122"/>
      <c r="F367" s="122"/>
      <c r="G367" s="122"/>
      <c r="H367" s="122"/>
      <c r="I367" s="122"/>
    </row>
    <row r="368" spans="1:9" ht="14.1">
      <c r="A368" s="122"/>
      <c r="B368" s="122"/>
      <c r="C368" s="122"/>
      <c r="D368" s="122"/>
      <c r="E368" s="122"/>
      <c r="F368" s="122"/>
      <c r="G368" s="122"/>
      <c r="H368" s="122"/>
      <c r="I368" s="122"/>
    </row>
    <row r="369" spans="1:9" ht="14.1">
      <c r="A369" s="122"/>
      <c r="B369" s="122"/>
      <c r="C369" s="122"/>
      <c r="D369" s="122"/>
      <c r="E369" s="122"/>
      <c r="F369" s="122"/>
      <c r="G369" s="122"/>
      <c r="H369" s="122"/>
      <c r="I369" s="122"/>
    </row>
    <row r="370" spans="1:9" ht="14.1">
      <c r="A370" s="122"/>
      <c r="B370" s="122"/>
      <c r="C370" s="122"/>
      <c r="D370" s="122"/>
      <c r="E370" s="122"/>
      <c r="F370" s="122"/>
      <c r="G370" s="122"/>
      <c r="H370" s="122"/>
      <c r="I370" s="122"/>
    </row>
    <row r="371" spans="1:9" ht="14.1">
      <c r="A371" s="122"/>
      <c r="B371" s="122"/>
      <c r="C371" s="122"/>
      <c r="D371" s="122"/>
      <c r="E371" s="122"/>
      <c r="F371" s="122"/>
      <c r="G371" s="122"/>
      <c r="H371" s="122"/>
      <c r="I371" s="122"/>
    </row>
    <row r="372" spans="1:9" ht="14.1">
      <c r="A372" s="122"/>
      <c r="B372" s="122"/>
      <c r="C372" s="122"/>
      <c r="D372" s="122"/>
      <c r="E372" s="122"/>
      <c r="F372" s="122"/>
      <c r="G372" s="122"/>
      <c r="H372" s="122"/>
      <c r="I372" s="122"/>
    </row>
    <row r="373" spans="1:9" ht="14.1">
      <c r="A373" s="122"/>
      <c r="B373" s="122"/>
      <c r="C373" s="122"/>
      <c r="D373" s="122"/>
      <c r="E373" s="122"/>
      <c r="F373" s="122"/>
      <c r="G373" s="122"/>
      <c r="H373" s="122"/>
      <c r="I373" s="122"/>
    </row>
    <row r="374" spans="1:9" ht="14.1">
      <c r="A374" s="122"/>
      <c r="B374" s="122"/>
      <c r="C374" s="122"/>
      <c r="D374" s="122"/>
      <c r="E374" s="122"/>
      <c r="F374" s="122"/>
      <c r="G374" s="122"/>
      <c r="H374" s="122"/>
      <c r="I374" s="122"/>
    </row>
    <row r="375" spans="1:9" ht="14.1">
      <c r="A375" s="122"/>
      <c r="B375" s="122"/>
      <c r="C375" s="122"/>
      <c r="D375" s="122"/>
      <c r="E375" s="122"/>
      <c r="F375" s="122"/>
      <c r="G375" s="122"/>
      <c r="H375" s="122"/>
      <c r="I375" s="122"/>
    </row>
    <row r="376" spans="1:9" ht="14.1">
      <c r="A376" s="122"/>
      <c r="B376" s="122"/>
      <c r="C376" s="122"/>
      <c r="D376" s="122"/>
      <c r="E376" s="122"/>
      <c r="F376" s="122"/>
      <c r="G376" s="122"/>
      <c r="H376" s="122"/>
      <c r="I376" s="122"/>
    </row>
    <row r="377" spans="1:9" ht="14.1">
      <c r="A377" s="122"/>
      <c r="B377" s="122"/>
      <c r="C377" s="122"/>
      <c r="D377" s="122"/>
      <c r="E377" s="122"/>
      <c r="F377" s="122"/>
      <c r="G377" s="122"/>
      <c r="H377" s="122"/>
      <c r="I377" s="122"/>
    </row>
    <row r="378" spans="1:9" ht="14.1">
      <c r="A378" s="122"/>
      <c r="B378" s="122"/>
      <c r="C378" s="122"/>
      <c r="D378" s="122"/>
      <c r="E378" s="122"/>
      <c r="F378" s="122"/>
      <c r="G378" s="122"/>
      <c r="H378" s="122"/>
      <c r="I378" s="122"/>
    </row>
    <row r="379" spans="1:9" ht="14.1">
      <c r="A379" s="122"/>
      <c r="B379" s="122"/>
      <c r="C379" s="122"/>
      <c r="D379" s="122"/>
      <c r="E379" s="122"/>
      <c r="F379" s="122"/>
      <c r="G379" s="122"/>
      <c r="H379" s="122"/>
      <c r="I379" s="122"/>
    </row>
    <row r="380" spans="1:9" ht="14.1">
      <c r="A380" s="122"/>
      <c r="B380" s="122"/>
      <c r="C380" s="122"/>
      <c r="D380" s="122"/>
      <c r="E380" s="122"/>
      <c r="F380" s="122"/>
      <c r="G380" s="122"/>
      <c r="H380" s="122"/>
      <c r="I380" s="122"/>
    </row>
    <row r="381" spans="1:9" ht="14.1">
      <c r="A381" s="122"/>
      <c r="B381" s="122"/>
      <c r="C381" s="122"/>
      <c r="D381" s="122"/>
      <c r="E381" s="122"/>
      <c r="F381" s="122"/>
      <c r="G381" s="122"/>
      <c r="H381" s="122"/>
      <c r="I381" s="122"/>
    </row>
    <row r="382" spans="1:9" ht="14.1">
      <c r="A382" s="122"/>
      <c r="B382" s="122"/>
      <c r="C382" s="122"/>
      <c r="D382" s="122"/>
      <c r="E382" s="122"/>
      <c r="F382" s="122"/>
      <c r="G382" s="122"/>
      <c r="H382" s="122"/>
      <c r="I382" s="122"/>
    </row>
    <row r="383" spans="1:9" ht="14.1">
      <c r="A383" s="122"/>
      <c r="B383" s="122"/>
      <c r="C383" s="122"/>
      <c r="D383" s="122"/>
      <c r="E383" s="122"/>
      <c r="F383" s="122"/>
      <c r="G383" s="122"/>
      <c r="H383" s="122"/>
      <c r="I383" s="122"/>
    </row>
    <row r="384" spans="1:9" ht="14.1">
      <c r="A384" s="122"/>
      <c r="B384" s="122"/>
      <c r="C384" s="122"/>
      <c r="D384" s="122"/>
      <c r="E384" s="122"/>
      <c r="F384" s="122"/>
      <c r="G384" s="122"/>
      <c r="H384" s="122"/>
      <c r="I384" s="122"/>
    </row>
    <row r="385" spans="1:9" ht="14.1">
      <c r="A385" s="122"/>
      <c r="B385" s="122"/>
      <c r="C385" s="122"/>
      <c r="D385" s="122"/>
      <c r="E385" s="122"/>
      <c r="F385" s="122"/>
      <c r="G385" s="122"/>
      <c r="H385" s="122"/>
      <c r="I385" s="122"/>
    </row>
    <row r="386" spans="1:9" ht="14.1">
      <c r="A386" s="122"/>
      <c r="B386" s="122"/>
      <c r="C386" s="122"/>
      <c r="D386" s="122"/>
      <c r="E386" s="122"/>
      <c r="F386" s="122"/>
      <c r="G386" s="122"/>
      <c r="H386" s="122"/>
      <c r="I386" s="122"/>
    </row>
    <row r="387" spans="1:9" ht="14.1">
      <c r="A387" s="122"/>
      <c r="B387" s="122"/>
      <c r="C387" s="122"/>
      <c r="D387" s="122"/>
      <c r="E387" s="122"/>
      <c r="F387" s="122"/>
      <c r="G387" s="122"/>
      <c r="H387" s="122"/>
      <c r="I387" s="122"/>
    </row>
    <row r="388" spans="1:9" ht="14.1">
      <c r="A388" s="122"/>
      <c r="B388" s="122"/>
      <c r="C388" s="122"/>
      <c r="D388" s="122"/>
      <c r="E388" s="122"/>
      <c r="F388" s="122"/>
      <c r="G388" s="122"/>
      <c r="H388" s="122"/>
      <c r="I388" s="122"/>
    </row>
    <row r="389" spans="1:9" ht="14.1">
      <c r="A389" s="122"/>
      <c r="B389" s="122"/>
      <c r="C389" s="122"/>
      <c r="D389" s="122"/>
      <c r="E389" s="122"/>
      <c r="F389" s="122"/>
      <c r="G389" s="122"/>
      <c r="H389" s="122"/>
      <c r="I389" s="122"/>
    </row>
    <row r="390" spans="1:9" ht="14.1">
      <c r="A390" s="122"/>
      <c r="B390" s="122"/>
      <c r="C390" s="122"/>
      <c r="D390" s="122"/>
      <c r="E390" s="122"/>
      <c r="F390" s="122"/>
      <c r="G390" s="122"/>
      <c r="H390" s="122"/>
      <c r="I390" s="122"/>
    </row>
    <row r="391" spans="1:9" ht="14.1">
      <c r="A391" s="122"/>
      <c r="B391" s="122"/>
      <c r="C391" s="122"/>
      <c r="D391" s="122"/>
      <c r="E391" s="122"/>
      <c r="F391" s="122"/>
      <c r="G391" s="122"/>
      <c r="H391" s="122"/>
      <c r="I391" s="122"/>
    </row>
    <row r="392" spans="1:9" ht="14.1">
      <c r="A392" s="122"/>
      <c r="B392" s="122"/>
      <c r="C392" s="122"/>
      <c r="D392" s="122"/>
      <c r="E392" s="122"/>
      <c r="F392" s="122"/>
      <c r="G392" s="122"/>
      <c r="H392" s="122"/>
      <c r="I392" s="122"/>
    </row>
    <row r="393" spans="1:9" ht="14.1">
      <c r="A393" s="122"/>
      <c r="B393" s="122"/>
      <c r="C393" s="122"/>
      <c r="D393" s="122"/>
      <c r="E393" s="122"/>
      <c r="F393" s="122"/>
      <c r="G393" s="122"/>
      <c r="H393" s="122"/>
      <c r="I393" s="122"/>
    </row>
    <row r="394" spans="1:9" ht="14.1">
      <c r="A394" s="122"/>
      <c r="B394" s="122"/>
      <c r="C394" s="122"/>
      <c r="D394" s="122"/>
      <c r="E394" s="122"/>
      <c r="F394" s="122"/>
      <c r="G394" s="122"/>
      <c r="H394" s="122"/>
      <c r="I394" s="122"/>
    </row>
    <row r="395" spans="1:9" ht="14.1">
      <c r="A395" s="122"/>
      <c r="B395" s="122"/>
      <c r="C395" s="122"/>
      <c r="D395" s="122"/>
      <c r="E395" s="122"/>
      <c r="F395" s="122"/>
      <c r="G395" s="122"/>
      <c r="H395" s="122"/>
      <c r="I395" s="122"/>
    </row>
    <row r="396" spans="1:9" ht="14.1">
      <c r="A396" s="122"/>
      <c r="B396" s="122"/>
      <c r="C396" s="122"/>
      <c r="D396" s="122"/>
      <c r="E396" s="122"/>
      <c r="F396" s="122"/>
      <c r="G396" s="122"/>
      <c r="H396" s="122"/>
      <c r="I396" s="122"/>
    </row>
    <row r="397" spans="1:9" ht="14.1">
      <c r="A397" s="122"/>
      <c r="B397" s="122"/>
      <c r="C397" s="122"/>
      <c r="D397" s="122"/>
      <c r="E397" s="122"/>
      <c r="F397" s="122"/>
      <c r="G397" s="122"/>
      <c r="H397" s="122"/>
      <c r="I397" s="122"/>
    </row>
    <row r="398" spans="1:9" ht="14.1">
      <c r="A398" s="122"/>
      <c r="B398" s="122"/>
      <c r="C398" s="122"/>
      <c r="D398" s="122"/>
      <c r="E398" s="122"/>
      <c r="F398" s="122"/>
      <c r="G398" s="122"/>
      <c r="H398" s="122"/>
      <c r="I398" s="122"/>
    </row>
    <row r="399" spans="1:9" ht="14.1">
      <c r="A399" s="122"/>
      <c r="B399" s="122"/>
      <c r="C399" s="122"/>
      <c r="D399" s="122"/>
      <c r="E399" s="122"/>
      <c r="F399" s="122"/>
      <c r="G399" s="122"/>
      <c r="H399" s="122"/>
      <c r="I399" s="122"/>
    </row>
    <row r="400" spans="1:9" ht="14.1">
      <c r="A400" s="122"/>
      <c r="B400" s="122"/>
      <c r="C400" s="122"/>
      <c r="D400" s="122"/>
      <c r="E400" s="122"/>
      <c r="F400" s="122"/>
      <c r="G400" s="122"/>
      <c r="H400" s="122"/>
      <c r="I400" s="122"/>
    </row>
    <row r="401" spans="1:9" ht="14.1">
      <c r="A401" s="122"/>
      <c r="B401" s="122"/>
      <c r="C401" s="122"/>
      <c r="D401" s="122"/>
      <c r="E401" s="122"/>
      <c r="F401" s="122"/>
      <c r="G401" s="122"/>
      <c r="H401" s="122"/>
      <c r="I401" s="122"/>
    </row>
    <row r="402" spans="1:9" ht="14.1">
      <c r="A402" s="122"/>
      <c r="B402" s="122"/>
      <c r="C402" s="122"/>
      <c r="D402" s="122"/>
      <c r="E402" s="122"/>
      <c r="F402" s="122"/>
      <c r="G402" s="122"/>
      <c r="H402" s="122"/>
      <c r="I402" s="122"/>
    </row>
    <row r="403" spans="1:9" ht="14.1">
      <c r="A403" s="122"/>
      <c r="B403" s="122"/>
      <c r="C403" s="122"/>
      <c r="D403" s="122"/>
      <c r="E403" s="122"/>
      <c r="F403" s="122"/>
      <c r="G403" s="122"/>
      <c r="H403" s="122"/>
      <c r="I403" s="122"/>
    </row>
    <row r="404" spans="1:9" ht="14.1">
      <c r="A404" s="122"/>
      <c r="B404" s="122"/>
      <c r="C404" s="122"/>
      <c r="D404" s="122"/>
      <c r="E404" s="122"/>
      <c r="F404" s="122"/>
      <c r="G404" s="122"/>
      <c r="H404" s="122"/>
      <c r="I404" s="122"/>
    </row>
    <row r="405" spans="1:9" ht="14.1">
      <c r="A405" s="122"/>
      <c r="B405" s="122"/>
      <c r="C405" s="122"/>
      <c r="D405" s="122"/>
      <c r="E405" s="122"/>
      <c r="F405" s="122"/>
      <c r="G405" s="122"/>
      <c r="H405" s="122"/>
      <c r="I405" s="122"/>
    </row>
    <row r="406" spans="1:9" ht="14.1">
      <c r="A406" s="122"/>
      <c r="B406" s="122"/>
      <c r="C406" s="122"/>
      <c r="D406" s="122"/>
      <c r="E406" s="122"/>
      <c r="F406" s="122"/>
      <c r="G406" s="122"/>
      <c r="H406" s="122"/>
      <c r="I406" s="122"/>
    </row>
    <row r="407" spans="1:9" ht="14.1">
      <c r="A407" s="122"/>
      <c r="B407" s="122"/>
      <c r="C407" s="122"/>
      <c r="D407" s="122"/>
      <c r="E407" s="122"/>
      <c r="F407" s="122"/>
      <c r="G407" s="122"/>
      <c r="H407" s="122"/>
      <c r="I407" s="122"/>
    </row>
    <row r="408" spans="1:9" ht="14.1">
      <c r="A408" s="122"/>
      <c r="B408" s="122"/>
      <c r="C408" s="122"/>
      <c r="D408" s="122"/>
      <c r="E408" s="122"/>
      <c r="F408" s="122"/>
      <c r="G408" s="122"/>
      <c r="H408" s="122"/>
      <c r="I408" s="122"/>
    </row>
    <row r="409" spans="1:9" ht="14.1">
      <c r="A409" s="122"/>
      <c r="B409" s="122"/>
      <c r="C409" s="122"/>
      <c r="D409" s="122"/>
      <c r="E409" s="122"/>
      <c r="F409" s="122"/>
      <c r="G409" s="122"/>
      <c r="H409" s="122"/>
      <c r="I409" s="122"/>
    </row>
    <row r="410" spans="1:9" ht="14.1">
      <c r="A410" s="122"/>
      <c r="B410" s="122"/>
      <c r="C410" s="122"/>
      <c r="D410" s="122"/>
      <c r="E410" s="122"/>
      <c r="F410" s="122"/>
      <c r="G410" s="122"/>
      <c r="H410" s="122"/>
      <c r="I410" s="122"/>
    </row>
    <row r="411" spans="1:9" ht="14.1">
      <c r="A411" s="122"/>
      <c r="B411" s="122"/>
      <c r="C411" s="122"/>
      <c r="D411" s="122"/>
      <c r="E411" s="122"/>
      <c r="F411" s="122"/>
      <c r="G411" s="122"/>
      <c r="H411" s="122"/>
      <c r="I411" s="122"/>
    </row>
    <row r="412" spans="1:9" ht="14.1">
      <c r="A412" s="122"/>
      <c r="B412" s="122"/>
      <c r="C412" s="122"/>
      <c r="D412" s="122"/>
      <c r="E412" s="122"/>
      <c r="F412" s="122"/>
      <c r="G412" s="122"/>
      <c r="H412" s="122"/>
      <c r="I412" s="122"/>
    </row>
    <row r="413" spans="1:9" ht="14.1">
      <c r="A413" s="122"/>
      <c r="B413" s="122"/>
      <c r="C413" s="122"/>
      <c r="D413" s="122"/>
      <c r="E413" s="122"/>
      <c r="F413" s="122"/>
      <c r="G413" s="122"/>
      <c r="H413" s="122"/>
      <c r="I413" s="122"/>
    </row>
    <row r="414" spans="1:9" ht="14.1">
      <c r="A414" s="122"/>
      <c r="B414" s="122"/>
      <c r="C414" s="122"/>
      <c r="D414" s="122"/>
      <c r="E414" s="122"/>
      <c r="F414" s="122"/>
      <c r="G414" s="122"/>
      <c r="H414" s="122"/>
      <c r="I414" s="122"/>
    </row>
    <row r="415" spans="1:9" ht="14.1">
      <c r="A415" s="122"/>
      <c r="B415" s="122"/>
      <c r="C415" s="122"/>
      <c r="D415" s="122"/>
      <c r="E415" s="122"/>
      <c r="F415" s="122"/>
      <c r="G415" s="122"/>
      <c r="H415" s="122"/>
      <c r="I415" s="122"/>
    </row>
    <row r="416" spans="1:9" ht="14.1">
      <c r="A416" s="122"/>
      <c r="B416" s="122"/>
      <c r="C416" s="122"/>
      <c r="D416" s="122"/>
      <c r="E416" s="122"/>
      <c r="F416" s="122"/>
      <c r="G416" s="122"/>
      <c r="H416" s="122"/>
      <c r="I416" s="122"/>
    </row>
    <row r="417" spans="1:9" ht="14.1">
      <c r="A417" s="122"/>
      <c r="B417" s="122"/>
      <c r="C417" s="122"/>
      <c r="D417" s="122"/>
      <c r="E417" s="122"/>
      <c r="F417" s="122"/>
      <c r="G417" s="122"/>
      <c r="H417" s="122"/>
      <c r="I417" s="122"/>
    </row>
    <row r="418" spans="1:9" ht="14.1">
      <c r="A418" s="122"/>
      <c r="B418" s="122"/>
      <c r="C418" s="122"/>
      <c r="D418" s="122"/>
      <c r="E418" s="122"/>
      <c r="F418" s="122"/>
      <c r="G418" s="122"/>
      <c r="H418" s="122"/>
      <c r="I418" s="122"/>
    </row>
    <row r="419" spans="1:9" ht="14.1">
      <c r="A419" s="122"/>
      <c r="B419" s="122"/>
      <c r="C419" s="122"/>
      <c r="D419" s="122"/>
      <c r="E419" s="122"/>
      <c r="F419" s="122"/>
      <c r="G419" s="122"/>
      <c r="H419" s="122"/>
      <c r="I419" s="122"/>
    </row>
    <row r="420" spans="1:9" ht="14.1">
      <c r="A420" s="122"/>
      <c r="B420" s="122"/>
      <c r="C420" s="122"/>
      <c r="D420" s="122"/>
      <c r="E420" s="122"/>
      <c r="F420" s="122"/>
      <c r="G420" s="122"/>
      <c r="H420" s="122"/>
      <c r="I420" s="122"/>
    </row>
    <row r="421" spans="1:9" ht="14.1">
      <c r="A421" s="122"/>
      <c r="B421" s="122"/>
      <c r="C421" s="122"/>
      <c r="D421" s="122"/>
      <c r="E421" s="122"/>
      <c r="F421" s="122"/>
      <c r="G421" s="122"/>
      <c r="H421" s="122"/>
      <c r="I421" s="122"/>
    </row>
    <row r="422" spans="1:9" ht="14.1">
      <c r="A422" s="122"/>
      <c r="B422" s="122"/>
      <c r="C422" s="122"/>
      <c r="D422" s="122"/>
      <c r="E422" s="122"/>
      <c r="F422" s="122"/>
      <c r="G422" s="122"/>
      <c r="H422" s="122"/>
      <c r="I422" s="122"/>
    </row>
    <row r="423" spans="1:9" ht="14.1">
      <c r="A423" s="122"/>
      <c r="B423" s="122"/>
      <c r="C423" s="122"/>
      <c r="D423" s="122"/>
      <c r="E423" s="122"/>
      <c r="F423" s="122"/>
      <c r="G423" s="122"/>
      <c r="H423" s="122"/>
      <c r="I423" s="122"/>
    </row>
    <row r="424" spans="1:9" ht="14.1">
      <c r="A424" s="122"/>
      <c r="B424" s="122"/>
      <c r="C424" s="122"/>
      <c r="D424" s="122"/>
      <c r="E424" s="122"/>
      <c r="F424" s="122"/>
      <c r="G424" s="122"/>
      <c r="H424" s="122"/>
      <c r="I424" s="122"/>
    </row>
    <row r="425" spans="1:9" ht="14.1">
      <c r="A425" s="122"/>
      <c r="B425" s="122"/>
      <c r="C425" s="122"/>
      <c r="D425" s="122"/>
      <c r="E425" s="122"/>
      <c r="F425" s="122"/>
      <c r="G425" s="122"/>
      <c r="H425" s="122"/>
      <c r="I425" s="122"/>
    </row>
    <row r="426" spans="1:9" ht="14.1">
      <c r="A426" s="122"/>
      <c r="B426" s="122"/>
      <c r="C426" s="122"/>
      <c r="D426" s="122"/>
      <c r="E426" s="122"/>
      <c r="F426" s="122"/>
      <c r="G426" s="122"/>
      <c r="H426" s="122"/>
      <c r="I426" s="122"/>
    </row>
    <row r="427" spans="1:9" ht="14.1">
      <c r="A427" s="122"/>
      <c r="B427" s="122"/>
      <c r="C427" s="122"/>
      <c r="D427" s="122"/>
      <c r="E427" s="122"/>
      <c r="F427" s="122"/>
      <c r="G427" s="122"/>
      <c r="H427" s="122"/>
      <c r="I427" s="122"/>
    </row>
    <row r="428" spans="1:9" ht="14.1">
      <c r="A428" s="122"/>
      <c r="B428" s="122"/>
      <c r="C428" s="122"/>
      <c r="D428" s="122"/>
      <c r="E428" s="122"/>
      <c r="F428" s="122"/>
      <c r="G428" s="122"/>
      <c r="H428" s="122"/>
      <c r="I428" s="122"/>
    </row>
    <row r="429" spans="1:9" ht="14.1">
      <c r="A429" s="122"/>
      <c r="B429" s="122"/>
      <c r="C429" s="122"/>
      <c r="D429" s="122"/>
      <c r="E429" s="122"/>
      <c r="F429" s="122"/>
      <c r="G429" s="122"/>
      <c r="H429" s="122"/>
      <c r="I429" s="122"/>
    </row>
    <row r="430" spans="1:9" ht="14.1">
      <c r="A430" s="122"/>
      <c r="B430" s="122"/>
      <c r="C430" s="122"/>
      <c r="D430" s="122"/>
      <c r="E430" s="122"/>
      <c r="F430" s="122"/>
      <c r="G430" s="122"/>
      <c r="H430" s="122"/>
      <c r="I430" s="122"/>
    </row>
    <row r="431" spans="1:9" ht="14.1">
      <c r="A431" s="122"/>
      <c r="B431" s="122"/>
      <c r="C431" s="122"/>
      <c r="D431" s="122"/>
      <c r="E431" s="122"/>
      <c r="F431" s="122"/>
      <c r="G431" s="122"/>
      <c r="H431" s="122"/>
      <c r="I431" s="122"/>
    </row>
    <row r="432" spans="1:9" ht="14.1">
      <c r="A432" s="122"/>
      <c r="B432" s="122"/>
      <c r="C432" s="122"/>
      <c r="D432" s="122"/>
      <c r="E432" s="122"/>
      <c r="F432" s="122"/>
      <c r="G432" s="122"/>
      <c r="H432" s="122"/>
      <c r="I432" s="122"/>
    </row>
    <row r="433" spans="1:9" ht="14.1">
      <c r="A433" s="122"/>
      <c r="B433" s="122"/>
      <c r="C433" s="122"/>
      <c r="D433" s="122"/>
      <c r="E433" s="122"/>
      <c r="F433" s="122"/>
      <c r="G433" s="122"/>
      <c r="H433" s="122"/>
      <c r="I433" s="122"/>
    </row>
    <row r="434" spans="1:9" ht="14.1">
      <c r="A434" s="122"/>
      <c r="B434" s="122"/>
      <c r="C434" s="122"/>
      <c r="D434" s="122"/>
      <c r="E434" s="122"/>
      <c r="F434" s="122"/>
      <c r="G434" s="122"/>
      <c r="H434" s="122"/>
      <c r="I434" s="122"/>
    </row>
    <row r="435" spans="1:9" ht="14.1">
      <c r="A435" s="122"/>
      <c r="B435" s="122"/>
      <c r="C435" s="122"/>
      <c r="D435" s="122"/>
      <c r="E435" s="122"/>
      <c r="F435" s="122"/>
      <c r="G435" s="122"/>
      <c r="H435" s="122"/>
      <c r="I435" s="122"/>
    </row>
    <row r="436" spans="1:9" ht="14.1">
      <c r="A436" s="122"/>
      <c r="B436" s="122"/>
      <c r="C436" s="122"/>
      <c r="D436" s="122"/>
      <c r="E436" s="122"/>
      <c r="F436" s="122"/>
      <c r="G436" s="122"/>
      <c r="H436" s="122"/>
      <c r="I436" s="122"/>
    </row>
    <row r="437" spans="1:9" ht="14.1">
      <c r="A437" s="122"/>
      <c r="B437" s="122"/>
      <c r="C437" s="122"/>
      <c r="D437" s="122"/>
      <c r="E437" s="122"/>
      <c r="F437" s="122"/>
      <c r="G437" s="122"/>
      <c r="H437" s="122"/>
      <c r="I437" s="122"/>
    </row>
    <row r="438" spans="1:9" ht="14.1">
      <c r="A438" s="122"/>
      <c r="B438" s="122"/>
      <c r="C438" s="122"/>
      <c r="D438" s="122"/>
      <c r="E438" s="122"/>
      <c r="F438" s="122"/>
      <c r="G438" s="122"/>
      <c r="H438" s="122"/>
      <c r="I438" s="122"/>
    </row>
    <row r="439" spans="1:9" ht="14.1">
      <c r="A439" s="122"/>
      <c r="B439" s="122"/>
      <c r="C439" s="122"/>
      <c r="D439" s="122"/>
      <c r="E439" s="122"/>
      <c r="F439" s="122"/>
      <c r="G439" s="122"/>
      <c r="H439" s="122"/>
      <c r="I439" s="122"/>
    </row>
    <row r="440" spans="1:9" ht="14.1">
      <c r="A440" s="122"/>
      <c r="B440" s="122"/>
      <c r="C440" s="122"/>
      <c r="D440" s="122"/>
      <c r="E440" s="122"/>
      <c r="F440" s="122"/>
      <c r="G440" s="122"/>
      <c r="H440" s="122"/>
      <c r="I440" s="122"/>
    </row>
    <row r="441" spans="1:9" ht="14.1">
      <c r="A441" s="122"/>
      <c r="B441" s="122"/>
      <c r="C441" s="122"/>
      <c r="D441" s="122"/>
      <c r="E441" s="122"/>
      <c r="F441" s="122"/>
      <c r="G441" s="122"/>
      <c r="H441" s="122"/>
      <c r="I441" s="122"/>
    </row>
    <row r="442" spans="1:9" ht="14.1">
      <c r="A442" s="122"/>
      <c r="B442" s="122"/>
      <c r="C442" s="122"/>
      <c r="D442" s="122"/>
      <c r="E442" s="122"/>
      <c r="F442" s="122"/>
      <c r="G442" s="122"/>
      <c r="H442" s="122"/>
      <c r="I442" s="122"/>
    </row>
    <row r="443" spans="1:9" ht="14.1">
      <c r="A443" s="122"/>
      <c r="B443" s="122"/>
      <c r="C443" s="122"/>
      <c r="D443" s="122"/>
      <c r="E443" s="122"/>
      <c r="F443" s="122"/>
      <c r="G443" s="122"/>
      <c r="H443" s="122"/>
      <c r="I443" s="122"/>
    </row>
    <row r="444" spans="1:9" ht="14.1">
      <c r="A444" s="122"/>
      <c r="B444" s="122"/>
      <c r="C444" s="122"/>
      <c r="D444" s="122"/>
      <c r="E444" s="122"/>
      <c r="F444" s="122"/>
      <c r="G444" s="122"/>
      <c r="H444" s="122"/>
      <c r="I444" s="122"/>
    </row>
    <row r="445" spans="1:9" ht="14.1">
      <c r="A445" s="122"/>
      <c r="B445" s="122"/>
      <c r="C445" s="122"/>
      <c r="D445" s="122"/>
      <c r="E445" s="122"/>
      <c r="F445" s="122"/>
      <c r="G445" s="122"/>
      <c r="H445" s="122"/>
      <c r="I445" s="122"/>
    </row>
    <row r="446" spans="1:9" ht="14.1">
      <c r="A446" s="122"/>
      <c r="B446" s="122"/>
      <c r="C446" s="122"/>
      <c r="D446" s="122"/>
      <c r="E446" s="122"/>
      <c r="F446" s="122"/>
      <c r="G446" s="122"/>
      <c r="H446" s="122"/>
      <c r="I446" s="122"/>
    </row>
    <row r="447" spans="1:9" ht="14.1">
      <c r="A447" s="122"/>
      <c r="B447" s="122"/>
      <c r="C447" s="122"/>
      <c r="D447" s="122"/>
      <c r="E447" s="122"/>
      <c r="F447" s="122"/>
      <c r="G447" s="122"/>
      <c r="H447" s="122"/>
      <c r="I447" s="122"/>
    </row>
    <row r="448" spans="1:9" ht="14.1">
      <c r="A448" s="122"/>
      <c r="B448" s="122"/>
      <c r="C448" s="122"/>
      <c r="D448" s="122"/>
      <c r="E448" s="122"/>
      <c r="F448" s="122"/>
      <c r="G448" s="122"/>
      <c r="H448" s="122"/>
      <c r="I448" s="122"/>
    </row>
    <row r="449" spans="1:9" ht="14.1">
      <c r="A449" s="122"/>
      <c r="B449" s="122"/>
      <c r="C449" s="122"/>
      <c r="D449" s="122"/>
      <c r="E449" s="122"/>
      <c r="F449" s="122"/>
      <c r="G449" s="122"/>
      <c r="H449" s="122"/>
      <c r="I449" s="122"/>
    </row>
    <row r="450" spans="1:9" ht="14.1">
      <c r="A450" s="122"/>
      <c r="B450" s="122"/>
      <c r="C450" s="122"/>
      <c r="D450" s="122"/>
      <c r="E450" s="122"/>
      <c r="F450" s="122"/>
      <c r="G450" s="122"/>
      <c r="H450" s="122"/>
      <c r="I450" s="122"/>
    </row>
    <row r="451" spans="1:9" ht="14.1">
      <c r="A451" s="122"/>
      <c r="B451" s="122"/>
      <c r="C451" s="122"/>
      <c r="D451" s="122"/>
      <c r="E451" s="122"/>
      <c r="F451" s="122"/>
      <c r="G451" s="122"/>
      <c r="H451" s="122"/>
      <c r="I451" s="122"/>
    </row>
    <row r="452" spans="1:9" ht="14.1">
      <c r="A452" s="122"/>
      <c r="B452" s="122"/>
      <c r="C452" s="122"/>
      <c r="D452" s="122"/>
      <c r="E452" s="122"/>
      <c r="F452" s="122"/>
      <c r="G452" s="122"/>
      <c r="H452" s="122"/>
      <c r="I452" s="122"/>
    </row>
    <row r="453" spans="1:9" ht="14.1">
      <c r="A453" s="122"/>
      <c r="B453" s="122"/>
      <c r="C453" s="122"/>
      <c r="D453" s="122"/>
      <c r="E453" s="122"/>
      <c r="F453" s="122"/>
      <c r="G453" s="122"/>
      <c r="H453" s="122"/>
      <c r="I453" s="122"/>
    </row>
    <row r="454" spans="1:9" ht="14.1">
      <c r="A454" s="122"/>
      <c r="B454" s="122"/>
      <c r="C454" s="122"/>
      <c r="D454" s="122"/>
      <c r="E454" s="122"/>
      <c r="F454" s="122"/>
      <c r="G454" s="122"/>
      <c r="H454" s="122"/>
      <c r="I454" s="122"/>
    </row>
    <row r="455" spans="1:9" ht="14.1">
      <c r="A455" s="122"/>
      <c r="B455" s="122"/>
      <c r="C455" s="122"/>
      <c r="D455" s="122"/>
      <c r="E455" s="122"/>
      <c r="F455" s="122"/>
      <c r="G455" s="122"/>
      <c r="H455" s="122"/>
      <c r="I455" s="122"/>
    </row>
    <row r="456" spans="1:9" ht="14.1">
      <c r="A456" s="122"/>
      <c r="B456" s="122"/>
      <c r="C456" s="122"/>
      <c r="D456" s="122"/>
      <c r="E456" s="122"/>
      <c r="F456" s="122"/>
      <c r="G456" s="122"/>
      <c r="H456" s="122"/>
      <c r="I456" s="122"/>
    </row>
    <row r="457" spans="1:9" ht="14.1">
      <c r="A457" s="122"/>
      <c r="B457" s="122"/>
      <c r="C457" s="122"/>
      <c r="D457" s="122"/>
      <c r="E457" s="122"/>
      <c r="F457" s="122"/>
      <c r="G457" s="122"/>
      <c r="H457" s="122"/>
      <c r="I457" s="122"/>
    </row>
    <row r="458" spans="1:9" ht="14.1">
      <c r="A458" s="122"/>
      <c r="B458" s="122"/>
      <c r="C458" s="122"/>
      <c r="D458" s="122"/>
      <c r="E458" s="122"/>
      <c r="F458" s="122"/>
      <c r="G458" s="122"/>
      <c r="H458" s="122"/>
      <c r="I458" s="122"/>
    </row>
    <row r="459" spans="1:9" ht="14.1">
      <c r="A459" s="122"/>
      <c r="B459" s="122"/>
      <c r="C459" s="122"/>
      <c r="D459" s="122"/>
      <c r="E459" s="122"/>
      <c r="F459" s="122"/>
      <c r="G459" s="122"/>
      <c r="H459" s="122"/>
      <c r="I459" s="122"/>
    </row>
    <row r="460" spans="1:9" ht="14.1">
      <c r="A460" s="122"/>
      <c r="B460" s="122"/>
      <c r="C460" s="122"/>
      <c r="D460" s="122"/>
      <c r="E460" s="122"/>
      <c r="F460" s="122"/>
      <c r="G460" s="122"/>
      <c r="H460" s="122"/>
      <c r="I460" s="122"/>
    </row>
    <row r="461" spans="1:9" ht="14.1">
      <c r="A461" s="122"/>
      <c r="B461" s="122"/>
      <c r="C461" s="122"/>
      <c r="D461" s="122"/>
      <c r="E461" s="122"/>
      <c r="F461" s="122"/>
      <c r="G461" s="122"/>
      <c r="H461" s="122"/>
      <c r="I461" s="122"/>
    </row>
    <row r="462" spans="1:9" ht="14.1">
      <c r="A462" s="122"/>
      <c r="B462" s="122"/>
      <c r="C462" s="122"/>
      <c r="D462" s="122"/>
      <c r="E462" s="122"/>
      <c r="F462" s="122"/>
      <c r="G462" s="122"/>
      <c r="H462" s="122"/>
      <c r="I462" s="122"/>
    </row>
    <row r="463" spans="1:9" ht="14.1">
      <c r="A463" s="122"/>
      <c r="B463" s="122"/>
      <c r="C463" s="122"/>
      <c r="D463" s="122"/>
      <c r="E463" s="122"/>
      <c r="F463" s="122"/>
      <c r="G463" s="122"/>
      <c r="H463" s="122"/>
      <c r="I463" s="122"/>
    </row>
    <row r="464" spans="1:9" ht="14.1">
      <c r="A464" s="122"/>
      <c r="B464" s="122"/>
      <c r="C464" s="122"/>
      <c r="D464" s="122"/>
      <c r="E464" s="122"/>
      <c r="F464" s="122"/>
      <c r="G464" s="122"/>
      <c r="H464" s="122"/>
      <c r="I464" s="122"/>
    </row>
    <row r="465" spans="1:9" ht="14.1">
      <c r="A465" s="122"/>
      <c r="B465" s="122"/>
      <c r="C465" s="122"/>
      <c r="D465" s="122"/>
      <c r="E465" s="122"/>
      <c r="F465" s="122"/>
      <c r="G465" s="122"/>
      <c r="H465" s="122"/>
      <c r="I465" s="122"/>
    </row>
    <row r="466" spans="1:9" ht="14.1">
      <c r="A466" s="122"/>
      <c r="B466" s="122"/>
      <c r="C466" s="122"/>
      <c r="D466" s="122"/>
      <c r="E466" s="122"/>
      <c r="F466" s="122"/>
      <c r="G466" s="122"/>
      <c r="H466" s="122"/>
      <c r="I466" s="122"/>
    </row>
    <row r="467" spans="1:9" ht="14.1">
      <c r="A467" s="122"/>
      <c r="B467" s="122"/>
      <c r="C467" s="122"/>
      <c r="D467" s="122"/>
      <c r="E467" s="122"/>
      <c r="F467" s="122"/>
      <c r="G467" s="122"/>
      <c r="H467" s="122"/>
      <c r="I467" s="122"/>
    </row>
    <row r="468" spans="1:9" ht="14.1">
      <c r="A468" s="122"/>
      <c r="B468" s="122"/>
      <c r="C468" s="122"/>
      <c r="D468" s="122"/>
      <c r="E468" s="122"/>
      <c r="F468" s="122"/>
      <c r="G468" s="122"/>
      <c r="H468" s="122"/>
      <c r="I468" s="122"/>
    </row>
    <row r="469" spans="1:9" ht="14.1">
      <c r="A469" s="122"/>
      <c r="B469" s="122"/>
      <c r="C469" s="122"/>
      <c r="D469" s="122"/>
      <c r="E469" s="122"/>
      <c r="F469" s="122"/>
      <c r="G469" s="122"/>
      <c r="H469" s="122"/>
      <c r="I469" s="122"/>
    </row>
    <row r="470" spans="1:9" ht="14.1">
      <c r="A470" s="122"/>
      <c r="B470" s="122"/>
      <c r="C470" s="122"/>
      <c r="D470" s="122"/>
      <c r="E470" s="122"/>
      <c r="F470" s="122"/>
      <c r="G470" s="122"/>
      <c r="H470" s="122"/>
      <c r="I470" s="122"/>
    </row>
    <row r="471" spans="1:9" ht="14.1">
      <c r="A471" s="122"/>
      <c r="B471" s="122"/>
      <c r="C471" s="122"/>
      <c r="D471" s="122"/>
      <c r="E471" s="122"/>
      <c r="F471" s="122"/>
      <c r="G471" s="122"/>
      <c r="H471" s="122"/>
      <c r="I471" s="122"/>
    </row>
    <row r="472" spans="1:9" ht="14.1">
      <c r="A472" s="122"/>
      <c r="B472" s="122"/>
      <c r="C472" s="122"/>
      <c r="D472" s="122"/>
      <c r="E472" s="122"/>
      <c r="F472" s="122"/>
      <c r="G472" s="122"/>
      <c r="H472" s="122"/>
      <c r="I472" s="122"/>
    </row>
    <row r="473" spans="1:9" ht="14.1">
      <c r="A473" s="122"/>
      <c r="B473" s="122"/>
      <c r="C473" s="122"/>
      <c r="D473" s="122"/>
      <c r="E473" s="122"/>
      <c r="F473" s="122"/>
      <c r="G473" s="122"/>
      <c r="H473" s="122"/>
      <c r="I473" s="122"/>
    </row>
    <row r="474" spans="1:9" ht="14.1">
      <c r="A474" s="122"/>
      <c r="B474" s="122"/>
      <c r="C474" s="122"/>
      <c r="D474" s="122"/>
      <c r="E474" s="122"/>
      <c r="F474" s="122"/>
      <c r="G474" s="122"/>
      <c r="H474" s="122"/>
      <c r="I474" s="122"/>
    </row>
    <row r="475" spans="1:9" ht="14.1">
      <c r="A475" s="122"/>
      <c r="B475" s="122"/>
      <c r="C475" s="122"/>
      <c r="D475" s="122"/>
      <c r="E475" s="122"/>
      <c r="F475" s="122"/>
      <c r="G475" s="122"/>
      <c r="H475" s="122"/>
      <c r="I475" s="122"/>
    </row>
    <row r="476" spans="1:9" ht="14.1">
      <c r="A476" s="122"/>
      <c r="B476" s="122"/>
      <c r="C476" s="122"/>
      <c r="D476" s="122"/>
      <c r="E476" s="122"/>
      <c r="F476" s="122"/>
      <c r="G476" s="122"/>
      <c r="H476" s="122"/>
      <c r="I476" s="122"/>
    </row>
    <row r="477" spans="1:9" ht="14.1">
      <c r="A477" s="122"/>
      <c r="B477" s="122"/>
      <c r="C477" s="122"/>
      <c r="D477" s="122"/>
      <c r="E477" s="122"/>
      <c r="F477" s="122"/>
      <c r="G477" s="122"/>
      <c r="H477" s="122"/>
      <c r="I477" s="122"/>
    </row>
    <row r="478" spans="1:9" ht="14.1">
      <c r="A478" s="122"/>
      <c r="B478" s="122"/>
      <c r="C478" s="122"/>
      <c r="D478" s="122"/>
      <c r="E478" s="122"/>
      <c r="F478" s="122"/>
      <c r="G478" s="122"/>
      <c r="H478" s="122"/>
      <c r="I478" s="122"/>
    </row>
    <row r="479" spans="1:9" ht="14.1">
      <c r="A479" s="122"/>
      <c r="B479" s="122"/>
      <c r="C479" s="122"/>
      <c r="D479" s="122"/>
      <c r="E479" s="122"/>
      <c r="F479" s="122"/>
      <c r="G479" s="122"/>
      <c r="H479" s="122"/>
      <c r="I479" s="122"/>
    </row>
    <row r="480" spans="1:9" ht="14.1">
      <c r="A480" s="122"/>
      <c r="B480" s="122"/>
      <c r="C480" s="122"/>
      <c r="D480" s="122"/>
      <c r="E480" s="122"/>
      <c r="F480" s="122"/>
      <c r="G480" s="122"/>
      <c r="H480" s="122"/>
      <c r="I480" s="122"/>
    </row>
    <row r="481" spans="1:9" ht="14.1">
      <c r="A481" s="122"/>
      <c r="B481" s="122"/>
      <c r="C481" s="122"/>
      <c r="D481" s="122"/>
      <c r="E481" s="122"/>
      <c r="F481" s="122"/>
      <c r="G481" s="122"/>
      <c r="H481" s="122"/>
      <c r="I481" s="122"/>
    </row>
    <row r="482" spans="1:9" ht="14.1">
      <c r="A482" s="122"/>
      <c r="B482" s="122"/>
      <c r="C482" s="122"/>
      <c r="D482" s="122"/>
      <c r="E482" s="122"/>
      <c r="F482" s="122"/>
      <c r="G482" s="122"/>
      <c r="H482" s="122"/>
      <c r="I482" s="122"/>
    </row>
    <row r="483" spans="1:9" ht="14.1">
      <c r="A483" s="122"/>
      <c r="B483" s="122"/>
      <c r="C483" s="122"/>
      <c r="D483" s="122"/>
      <c r="E483" s="122"/>
      <c r="F483" s="122"/>
      <c r="G483" s="122"/>
      <c r="H483" s="122"/>
      <c r="I483" s="122"/>
    </row>
    <row r="484" spans="1:9" ht="14.1">
      <c r="A484" s="122"/>
      <c r="B484" s="122"/>
      <c r="C484" s="122"/>
      <c r="D484" s="122"/>
      <c r="E484" s="122"/>
      <c r="F484" s="122"/>
      <c r="G484" s="122"/>
      <c r="H484" s="122"/>
      <c r="I484" s="122"/>
    </row>
    <row r="485" spans="1:9" ht="14.1">
      <c r="A485" s="122"/>
      <c r="B485" s="122"/>
      <c r="C485" s="122"/>
      <c r="D485" s="122"/>
      <c r="E485" s="122"/>
      <c r="F485" s="122"/>
      <c r="G485" s="122"/>
      <c r="H485" s="122"/>
      <c r="I485" s="122"/>
    </row>
    <row r="486" spans="1:9" ht="14.1">
      <c r="A486" s="122"/>
      <c r="B486" s="122"/>
      <c r="C486" s="122"/>
      <c r="D486" s="122"/>
      <c r="E486" s="122"/>
      <c r="F486" s="122"/>
      <c r="G486" s="122"/>
      <c r="H486" s="122"/>
      <c r="I486" s="122"/>
    </row>
    <row r="487" spans="1:9" ht="14.1">
      <c r="A487" s="122"/>
      <c r="B487" s="122"/>
      <c r="C487" s="122"/>
      <c r="D487" s="122"/>
      <c r="E487" s="122"/>
      <c r="F487" s="122"/>
      <c r="G487" s="122"/>
      <c r="H487" s="122"/>
      <c r="I487" s="122"/>
    </row>
    <row r="488" spans="1:9" ht="14.1">
      <c r="A488" s="122"/>
      <c r="B488" s="122"/>
      <c r="C488" s="122"/>
      <c r="D488" s="122"/>
      <c r="E488" s="122"/>
      <c r="F488" s="122"/>
      <c r="G488" s="122"/>
      <c r="H488" s="122"/>
      <c r="I488" s="122"/>
    </row>
    <row r="489" spans="1:9" ht="14.1">
      <c r="A489" s="122"/>
      <c r="B489" s="122"/>
      <c r="C489" s="122"/>
      <c r="D489" s="122"/>
      <c r="E489" s="122"/>
      <c r="F489" s="122"/>
      <c r="G489" s="122"/>
      <c r="H489" s="122"/>
      <c r="I489" s="122"/>
    </row>
    <row r="490" spans="1:9" ht="14.1">
      <c r="A490" s="122"/>
      <c r="B490" s="122"/>
      <c r="C490" s="122"/>
      <c r="D490" s="122"/>
      <c r="E490" s="122"/>
      <c r="F490" s="122"/>
      <c r="G490" s="122"/>
      <c r="H490" s="122"/>
      <c r="I490" s="122"/>
    </row>
    <row r="491" spans="1:9" ht="14.1">
      <c r="A491" s="122"/>
      <c r="B491" s="122"/>
      <c r="C491" s="122"/>
      <c r="D491" s="122"/>
      <c r="E491" s="122"/>
      <c r="F491" s="122"/>
      <c r="G491" s="122"/>
      <c r="H491" s="122"/>
      <c r="I491" s="122"/>
    </row>
    <row r="492" spans="1:9" ht="14.1">
      <c r="A492" s="122"/>
      <c r="B492" s="122"/>
      <c r="C492" s="122"/>
      <c r="D492" s="122"/>
      <c r="E492" s="122"/>
      <c r="F492" s="122"/>
      <c r="G492" s="122"/>
      <c r="H492" s="122"/>
      <c r="I492" s="122"/>
    </row>
    <row r="493" spans="1:9" ht="14.1">
      <c r="A493" s="122"/>
      <c r="B493" s="122"/>
      <c r="C493" s="122"/>
      <c r="D493" s="122"/>
      <c r="E493" s="122"/>
      <c r="F493" s="122"/>
      <c r="G493" s="122"/>
      <c r="H493" s="122"/>
      <c r="I493" s="122"/>
    </row>
    <row r="494" spans="1:9" ht="14.1">
      <c r="A494" s="122"/>
      <c r="B494" s="122"/>
      <c r="C494" s="122"/>
      <c r="D494" s="122"/>
      <c r="E494" s="122"/>
      <c r="F494" s="122"/>
      <c r="G494" s="122"/>
      <c r="H494" s="122"/>
      <c r="I494" s="122"/>
    </row>
    <row r="495" spans="1:9" ht="14.1">
      <c r="A495" s="122"/>
      <c r="B495" s="122"/>
      <c r="C495" s="122"/>
      <c r="D495" s="122"/>
      <c r="E495" s="122"/>
      <c r="F495" s="122"/>
      <c r="G495" s="122"/>
      <c r="H495" s="122"/>
      <c r="I495" s="122"/>
    </row>
    <row r="496" spans="1:9" ht="14.1">
      <c r="A496" s="122"/>
      <c r="B496" s="122"/>
      <c r="C496" s="122"/>
      <c r="D496" s="122"/>
      <c r="E496" s="122"/>
      <c r="F496" s="122"/>
      <c r="G496" s="122"/>
      <c r="H496" s="122"/>
      <c r="I496" s="122"/>
    </row>
    <row r="497" spans="1:9" ht="14.1">
      <c r="A497" s="122"/>
      <c r="B497" s="122"/>
      <c r="C497" s="122"/>
      <c r="D497" s="122"/>
      <c r="E497" s="122"/>
      <c r="F497" s="122"/>
      <c r="G497" s="122"/>
      <c r="H497" s="122"/>
      <c r="I497" s="122"/>
    </row>
    <row r="498" spans="1:9" ht="14.1">
      <c r="A498" s="122"/>
      <c r="B498" s="122"/>
      <c r="C498" s="122"/>
      <c r="D498" s="122"/>
      <c r="E498" s="122"/>
      <c r="F498" s="122"/>
      <c r="G498" s="122"/>
      <c r="H498" s="122"/>
      <c r="I498" s="122"/>
    </row>
    <row r="499" spans="1:9" ht="14.1">
      <c r="A499" s="122"/>
      <c r="B499" s="122"/>
      <c r="C499" s="122"/>
      <c r="D499" s="122"/>
      <c r="E499" s="122"/>
      <c r="F499" s="122"/>
      <c r="G499" s="122"/>
      <c r="H499" s="122"/>
      <c r="I499" s="122"/>
    </row>
    <row r="500" spans="1:9" ht="14.1">
      <c r="A500" s="122"/>
      <c r="B500" s="122"/>
      <c r="C500" s="122"/>
      <c r="D500" s="122"/>
      <c r="E500" s="122"/>
      <c r="F500" s="122"/>
      <c r="G500" s="122"/>
      <c r="H500" s="122"/>
      <c r="I500" s="122"/>
    </row>
    <row r="501" spans="1:9" ht="14.1">
      <c r="A501" s="122"/>
      <c r="B501" s="122"/>
      <c r="C501" s="122"/>
      <c r="D501" s="122"/>
      <c r="E501" s="122"/>
      <c r="F501" s="122"/>
      <c r="G501" s="122"/>
      <c r="H501" s="122"/>
      <c r="I501" s="122"/>
    </row>
    <row r="502" spans="1:9" ht="14.1">
      <c r="A502" s="122"/>
      <c r="B502" s="122"/>
      <c r="C502" s="122"/>
      <c r="D502" s="122"/>
      <c r="E502" s="122"/>
      <c r="F502" s="122"/>
      <c r="G502" s="122"/>
      <c r="H502" s="122"/>
      <c r="I502" s="122"/>
    </row>
    <row r="503" spans="1:9" ht="14.1">
      <c r="A503" s="122"/>
      <c r="B503" s="122"/>
      <c r="C503" s="122"/>
      <c r="D503" s="122"/>
      <c r="E503" s="122"/>
      <c r="F503" s="122"/>
      <c r="G503" s="122"/>
      <c r="H503" s="122"/>
      <c r="I503" s="122"/>
    </row>
    <row r="504" spans="1:9" ht="14.1">
      <c r="A504" s="122"/>
      <c r="B504" s="122"/>
      <c r="C504" s="122"/>
      <c r="D504" s="122"/>
      <c r="E504" s="122"/>
      <c r="F504" s="122"/>
      <c r="G504" s="122"/>
      <c r="H504" s="122"/>
      <c r="I504" s="122"/>
    </row>
    <row r="505" spans="1:9" ht="14.1">
      <c r="A505" s="122"/>
      <c r="B505" s="122"/>
      <c r="C505" s="122"/>
      <c r="D505" s="122"/>
      <c r="E505" s="122"/>
      <c r="F505" s="122"/>
      <c r="G505" s="122"/>
      <c r="H505" s="122"/>
      <c r="I505" s="122"/>
    </row>
    <row r="506" spans="1:9" ht="14.1">
      <c r="A506" s="122"/>
      <c r="B506" s="122"/>
      <c r="C506" s="122"/>
      <c r="D506" s="122"/>
      <c r="E506" s="122"/>
      <c r="F506" s="122"/>
      <c r="G506" s="122"/>
      <c r="H506" s="122"/>
      <c r="I506" s="122"/>
    </row>
    <row r="507" spans="1:9" ht="14.1">
      <c r="A507" s="122"/>
      <c r="B507" s="122"/>
      <c r="C507" s="122"/>
      <c r="D507" s="122"/>
      <c r="E507" s="122"/>
      <c r="F507" s="122"/>
      <c r="G507" s="122"/>
      <c r="H507" s="122"/>
      <c r="I507" s="122"/>
    </row>
    <row r="508" spans="1:9" ht="14.1">
      <c r="A508" s="122"/>
      <c r="B508" s="122"/>
      <c r="C508" s="122"/>
      <c r="D508" s="122"/>
      <c r="E508" s="122"/>
      <c r="F508" s="122"/>
      <c r="G508" s="122"/>
      <c r="H508" s="122"/>
      <c r="I508" s="122"/>
    </row>
    <row r="509" spans="1:9" ht="14.1">
      <c r="A509" s="122"/>
      <c r="B509" s="122"/>
      <c r="C509" s="122"/>
      <c r="D509" s="122"/>
      <c r="E509" s="122"/>
      <c r="F509" s="122"/>
      <c r="G509" s="122"/>
      <c r="H509" s="122"/>
      <c r="I509" s="122"/>
    </row>
    <row r="510" spans="1:9" ht="14.1">
      <c r="A510" s="122"/>
      <c r="B510" s="122"/>
      <c r="C510" s="122"/>
      <c r="D510" s="122"/>
      <c r="E510" s="122"/>
      <c r="F510" s="122"/>
      <c r="G510" s="122"/>
      <c r="H510" s="122"/>
      <c r="I510" s="122"/>
    </row>
    <row r="511" spans="1:9" ht="14.1">
      <c r="A511" s="122"/>
      <c r="B511" s="122"/>
      <c r="C511" s="122"/>
      <c r="D511" s="122"/>
      <c r="E511" s="122"/>
      <c r="F511" s="122"/>
      <c r="G511" s="122"/>
      <c r="H511" s="122"/>
      <c r="I511" s="122"/>
    </row>
    <row r="512" spans="1:9" ht="14.1">
      <c r="A512" s="122"/>
      <c r="B512" s="122"/>
      <c r="C512" s="122"/>
      <c r="D512" s="122"/>
      <c r="E512" s="122"/>
      <c r="F512" s="122"/>
      <c r="G512" s="122"/>
      <c r="H512" s="122"/>
      <c r="I512" s="122"/>
    </row>
    <row r="513" spans="1:9" ht="14.1">
      <c r="A513" s="122"/>
      <c r="B513" s="122"/>
      <c r="C513" s="122"/>
      <c r="D513" s="122"/>
      <c r="E513" s="122"/>
      <c r="F513" s="122"/>
      <c r="G513" s="122"/>
      <c r="H513" s="122"/>
      <c r="I513" s="122"/>
    </row>
    <row r="514" spans="1:9" ht="14.1">
      <c r="A514" s="122"/>
      <c r="B514" s="122"/>
      <c r="C514" s="122"/>
      <c r="D514" s="122"/>
      <c r="E514" s="122"/>
      <c r="F514" s="122"/>
      <c r="G514" s="122"/>
      <c r="H514" s="122"/>
      <c r="I514" s="122"/>
    </row>
    <row r="515" spans="1:9" ht="14.1">
      <c r="A515" s="122"/>
      <c r="B515" s="122"/>
      <c r="C515" s="122"/>
      <c r="D515" s="122"/>
      <c r="E515" s="122"/>
      <c r="F515" s="122"/>
      <c r="G515" s="122"/>
      <c r="H515" s="122"/>
      <c r="I515" s="122"/>
    </row>
    <row r="516" spans="1:9" ht="14.1">
      <c r="A516" s="122"/>
      <c r="B516" s="122"/>
      <c r="C516" s="122"/>
      <c r="D516" s="122"/>
      <c r="E516" s="122"/>
      <c r="F516" s="122"/>
      <c r="G516" s="122"/>
      <c r="H516" s="122"/>
      <c r="I516" s="122"/>
    </row>
    <row r="517" spans="1:9" ht="14.1">
      <c r="A517" s="122"/>
      <c r="B517" s="122"/>
      <c r="C517" s="122"/>
      <c r="D517" s="122"/>
      <c r="E517" s="122"/>
      <c r="F517" s="122"/>
      <c r="G517" s="122"/>
      <c r="H517" s="122"/>
      <c r="I517" s="122"/>
    </row>
    <row r="518" spans="1:9" ht="14.1">
      <c r="A518" s="122"/>
      <c r="B518" s="122"/>
      <c r="C518" s="122"/>
      <c r="D518" s="122"/>
      <c r="E518" s="122"/>
      <c r="F518" s="122"/>
      <c r="G518" s="122"/>
      <c r="H518" s="122"/>
      <c r="I518" s="122"/>
    </row>
    <row r="519" spans="1:9" ht="14.1">
      <c r="A519" s="122"/>
      <c r="B519" s="122"/>
      <c r="C519" s="122"/>
      <c r="D519" s="122"/>
      <c r="E519" s="122"/>
      <c r="F519" s="122"/>
      <c r="G519" s="122"/>
      <c r="H519" s="122"/>
      <c r="I519" s="122"/>
    </row>
    <row r="520" spans="1:9" ht="14.1">
      <c r="A520" s="122"/>
      <c r="B520" s="122"/>
      <c r="C520" s="122"/>
      <c r="D520" s="122"/>
      <c r="E520" s="122"/>
      <c r="F520" s="122"/>
      <c r="G520" s="122"/>
      <c r="H520" s="122"/>
      <c r="I520" s="122"/>
    </row>
    <row r="521" spans="1:9" ht="14.1">
      <c r="A521" s="122"/>
      <c r="B521" s="122"/>
      <c r="C521" s="122"/>
      <c r="D521" s="122"/>
      <c r="E521" s="122"/>
      <c r="F521" s="122"/>
      <c r="G521" s="122"/>
      <c r="H521" s="122"/>
      <c r="I521" s="122"/>
    </row>
    <row r="522" spans="1:9" ht="14.1">
      <c r="A522" s="122"/>
      <c r="B522" s="122"/>
      <c r="C522" s="122"/>
      <c r="D522" s="122"/>
      <c r="E522" s="122"/>
      <c r="F522" s="122"/>
      <c r="G522" s="122"/>
      <c r="H522" s="122"/>
      <c r="I522" s="122"/>
    </row>
    <row r="523" spans="1:9" ht="14.1">
      <c r="A523" s="122"/>
      <c r="B523" s="122"/>
      <c r="C523" s="122"/>
      <c r="D523" s="122"/>
      <c r="E523" s="122"/>
      <c r="F523" s="122"/>
      <c r="G523" s="122"/>
      <c r="H523" s="122"/>
      <c r="I523" s="122"/>
    </row>
    <row r="524" spans="1:9" ht="14.1">
      <c r="A524" s="122"/>
      <c r="B524" s="122"/>
      <c r="C524" s="122"/>
      <c r="D524" s="122"/>
      <c r="E524" s="122"/>
      <c r="F524" s="122"/>
      <c r="G524" s="122"/>
      <c r="H524" s="122"/>
      <c r="I524" s="122"/>
    </row>
    <row r="525" spans="1:9" ht="14.1">
      <c r="A525" s="122"/>
      <c r="B525" s="122"/>
      <c r="C525" s="122"/>
      <c r="D525" s="122"/>
      <c r="E525" s="122"/>
      <c r="F525" s="122"/>
      <c r="G525" s="122"/>
      <c r="H525" s="122"/>
      <c r="I525" s="122"/>
    </row>
    <row r="526" spans="1:9" ht="14.1">
      <c r="A526" s="122"/>
      <c r="B526" s="122"/>
      <c r="C526" s="122"/>
      <c r="D526" s="122"/>
      <c r="E526" s="122"/>
      <c r="F526" s="122"/>
      <c r="G526" s="122"/>
      <c r="H526" s="122"/>
      <c r="I526" s="122"/>
    </row>
    <row r="527" spans="1:9" ht="14.1">
      <c r="A527" s="122"/>
      <c r="B527" s="122"/>
      <c r="C527" s="122"/>
      <c r="D527" s="122"/>
      <c r="E527" s="122"/>
      <c r="F527" s="122"/>
      <c r="G527" s="122"/>
      <c r="H527" s="122"/>
      <c r="I527" s="122"/>
    </row>
    <row r="528" spans="1:9" ht="14.1">
      <c r="A528" s="122"/>
      <c r="B528" s="122"/>
      <c r="C528" s="122"/>
      <c r="D528" s="122"/>
      <c r="E528" s="122"/>
      <c r="F528" s="122"/>
      <c r="G528" s="122"/>
      <c r="H528" s="122"/>
      <c r="I528" s="122"/>
    </row>
    <row r="529" spans="1:9" ht="14.1">
      <c r="A529" s="122"/>
      <c r="B529" s="122"/>
      <c r="C529" s="122"/>
      <c r="D529" s="122"/>
      <c r="E529" s="122"/>
      <c r="F529" s="122"/>
      <c r="G529" s="122"/>
      <c r="H529" s="122"/>
      <c r="I529" s="122"/>
    </row>
    <row r="530" spans="1:9" ht="14.1">
      <c r="A530" s="122"/>
      <c r="B530" s="122"/>
      <c r="C530" s="122"/>
      <c r="D530" s="122"/>
      <c r="E530" s="122"/>
      <c r="F530" s="122"/>
      <c r="G530" s="122"/>
      <c r="H530" s="122"/>
      <c r="I530" s="122"/>
    </row>
    <row r="531" spans="1:9" ht="14.1">
      <c r="A531" s="122"/>
      <c r="B531" s="122"/>
      <c r="C531" s="122"/>
      <c r="D531" s="122"/>
      <c r="E531" s="122"/>
      <c r="F531" s="122"/>
      <c r="G531" s="122"/>
      <c r="H531" s="122"/>
      <c r="I531" s="122"/>
    </row>
    <row r="532" spans="1:9" ht="14.1">
      <c r="A532" s="122"/>
      <c r="B532" s="122"/>
      <c r="C532" s="122"/>
      <c r="D532" s="122"/>
      <c r="E532" s="122"/>
      <c r="F532" s="122"/>
      <c r="G532" s="122"/>
      <c r="H532" s="122"/>
      <c r="I532" s="122"/>
    </row>
    <row r="533" spans="1:9" ht="14.1">
      <c r="A533" s="122"/>
      <c r="B533" s="122"/>
      <c r="C533" s="122"/>
      <c r="D533" s="122"/>
      <c r="E533" s="122"/>
      <c r="F533" s="122"/>
      <c r="G533" s="122"/>
      <c r="H533" s="122"/>
      <c r="I533" s="122"/>
    </row>
    <row r="534" spans="1:9" ht="14.1">
      <c r="A534" s="122"/>
      <c r="B534" s="122"/>
      <c r="C534" s="122"/>
      <c r="D534" s="122"/>
      <c r="E534" s="122"/>
      <c r="F534" s="122"/>
      <c r="G534" s="122"/>
      <c r="H534" s="122"/>
      <c r="I534" s="122"/>
    </row>
    <row r="535" spans="1:9" ht="14.1">
      <c r="A535" s="122"/>
      <c r="B535" s="122"/>
      <c r="C535" s="122"/>
      <c r="D535" s="122"/>
      <c r="E535" s="122"/>
      <c r="F535" s="122"/>
      <c r="G535" s="122"/>
      <c r="H535" s="122"/>
      <c r="I535" s="122"/>
    </row>
    <row r="536" spans="1:9" ht="14.1">
      <c r="A536" s="122"/>
      <c r="B536" s="122"/>
      <c r="C536" s="122"/>
      <c r="D536" s="122"/>
      <c r="E536" s="122"/>
      <c r="F536" s="122"/>
      <c r="G536" s="122"/>
      <c r="H536" s="122"/>
      <c r="I536" s="122"/>
    </row>
    <row r="537" spans="1:9" ht="14.1">
      <c r="A537" s="122"/>
      <c r="B537" s="122"/>
      <c r="C537" s="122"/>
      <c r="D537" s="122"/>
      <c r="E537" s="122"/>
      <c r="F537" s="122"/>
      <c r="G537" s="122"/>
      <c r="H537" s="122"/>
      <c r="I537" s="122"/>
    </row>
    <row r="538" spans="1:9" ht="14.1">
      <c r="A538" s="122"/>
      <c r="B538" s="122"/>
      <c r="C538" s="122"/>
      <c r="D538" s="122"/>
      <c r="E538" s="122"/>
      <c r="F538" s="122"/>
      <c r="G538" s="122"/>
      <c r="H538" s="122"/>
      <c r="I538" s="122"/>
    </row>
    <row r="539" spans="1:9" ht="14.1">
      <c r="A539" s="122"/>
      <c r="B539" s="122"/>
      <c r="C539" s="122"/>
      <c r="D539" s="122"/>
      <c r="E539" s="122"/>
      <c r="F539" s="122"/>
      <c r="G539" s="122"/>
      <c r="H539" s="122"/>
      <c r="I539" s="122"/>
    </row>
    <row r="540" spans="1:9" ht="14.1">
      <c r="A540" s="122"/>
      <c r="B540" s="122"/>
      <c r="C540" s="122"/>
      <c r="D540" s="122"/>
      <c r="E540" s="122"/>
      <c r="F540" s="122"/>
      <c r="G540" s="122"/>
      <c r="H540" s="122"/>
      <c r="I540" s="122"/>
    </row>
    <row r="541" spans="1:9" ht="14.1">
      <c r="A541" s="122"/>
      <c r="B541" s="122"/>
      <c r="C541" s="122"/>
      <c r="D541" s="122"/>
      <c r="E541" s="122"/>
      <c r="F541" s="122"/>
      <c r="G541" s="122"/>
      <c r="H541" s="122"/>
      <c r="I541" s="122"/>
    </row>
    <row r="542" spans="1:9" ht="14.1">
      <c r="A542" s="122"/>
      <c r="B542" s="122"/>
      <c r="C542" s="122"/>
      <c r="D542" s="122"/>
      <c r="E542" s="122"/>
      <c r="F542" s="122"/>
      <c r="G542" s="122"/>
      <c r="H542" s="122"/>
      <c r="I542" s="122"/>
    </row>
    <row r="543" spans="1:9" ht="14.1">
      <c r="A543" s="122"/>
      <c r="B543" s="122"/>
      <c r="C543" s="122"/>
      <c r="D543" s="122"/>
      <c r="E543" s="122"/>
      <c r="F543" s="122"/>
      <c r="G543" s="122"/>
      <c r="H543" s="122"/>
      <c r="I543" s="122"/>
    </row>
    <row r="544" spans="1:9" ht="14.1">
      <c r="A544" s="122"/>
      <c r="B544" s="122"/>
      <c r="C544" s="122"/>
      <c r="D544" s="122"/>
      <c r="E544" s="122"/>
      <c r="F544" s="122"/>
      <c r="G544" s="122"/>
      <c r="H544" s="122"/>
      <c r="I544" s="122"/>
    </row>
    <row r="545" spans="1:9" ht="14.1">
      <c r="A545" s="122"/>
      <c r="B545" s="122"/>
      <c r="C545" s="122"/>
      <c r="D545" s="122"/>
      <c r="E545" s="122"/>
      <c r="F545" s="122"/>
      <c r="G545" s="122"/>
      <c r="H545" s="122"/>
      <c r="I545" s="122"/>
    </row>
    <row r="546" spans="1:9" ht="14.1">
      <c r="A546" s="122"/>
      <c r="B546" s="122"/>
      <c r="C546" s="122"/>
      <c r="D546" s="122"/>
      <c r="E546" s="122"/>
      <c r="F546" s="122"/>
      <c r="G546" s="122"/>
      <c r="H546" s="122"/>
      <c r="I546" s="122"/>
    </row>
    <row r="547" spans="1:9" ht="14.1">
      <c r="A547" s="122"/>
      <c r="B547" s="122"/>
      <c r="C547" s="122"/>
      <c r="D547" s="122"/>
      <c r="E547" s="122"/>
      <c r="F547" s="122"/>
      <c r="G547" s="122"/>
      <c r="H547" s="122"/>
      <c r="I547" s="122"/>
    </row>
    <row r="548" spans="1:9" ht="14.1">
      <c r="A548" s="122"/>
      <c r="B548" s="122"/>
      <c r="C548" s="122"/>
      <c r="D548" s="122"/>
      <c r="E548" s="122"/>
      <c r="F548" s="122"/>
      <c r="G548" s="122"/>
      <c r="H548" s="122"/>
      <c r="I548" s="122"/>
    </row>
    <row r="549" spans="1:9" ht="14.1">
      <c r="A549" s="122"/>
      <c r="B549" s="122"/>
      <c r="C549" s="122"/>
      <c r="D549" s="122"/>
      <c r="E549" s="122"/>
      <c r="F549" s="122"/>
      <c r="G549" s="122"/>
      <c r="H549" s="122"/>
      <c r="I549" s="122"/>
    </row>
    <row r="550" spans="1:9" ht="14.1">
      <c r="A550" s="122"/>
      <c r="B550" s="122"/>
      <c r="C550" s="122"/>
      <c r="D550" s="122"/>
      <c r="E550" s="122"/>
      <c r="F550" s="122"/>
      <c r="G550" s="122"/>
      <c r="H550" s="122"/>
      <c r="I550" s="122"/>
    </row>
    <row r="551" spans="1:9" ht="14.1">
      <c r="A551" s="122"/>
      <c r="B551" s="122"/>
      <c r="C551" s="122"/>
      <c r="D551" s="122"/>
      <c r="E551" s="122"/>
      <c r="F551" s="122"/>
      <c r="G551" s="122"/>
      <c r="H551" s="122"/>
      <c r="I551" s="122"/>
    </row>
    <row r="552" spans="1:9" ht="14.1">
      <c r="A552" s="122"/>
      <c r="B552" s="122"/>
      <c r="C552" s="122"/>
      <c r="D552" s="122"/>
      <c r="E552" s="122"/>
      <c r="F552" s="122"/>
      <c r="G552" s="122"/>
      <c r="H552" s="122"/>
      <c r="I552" s="122"/>
    </row>
    <row r="553" spans="1:9" ht="14.1">
      <c r="A553" s="122"/>
      <c r="B553" s="122"/>
      <c r="C553" s="122"/>
      <c r="D553" s="122"/>
      <c r="E553" s="122"/>
      <c r="F553" s="122"/>
      <c r="G553" s="122"/>
      <c r="H553" s="122"/>
      <c r="I553" s="122"/>
    </row>
    <row r="554" spans="1:9" ht="14.1">
      <c r="A554" s="122"/>
      <c r="B554" s="122"/>
      <c r="C554" s="122"/>
      <c r="D554" s="122"/>
      <c r="E554" s="122"/>
      <c r="F554" s="122"/>
      <c r="G554" s="122"/>
      <c r="H554" s="122"/>
      <c r="I554" s="122"/>
    </row>
    <row r="555" spans="1:9" ht="14.1">
      <c r="A555" s="122"/>
      <c r="B555" s="122"/>
      <c r="C555" s="122"/>
      <c r="D555" s="122"/>
      <c r="E555" s="122"/>
      <c r="F555" s="122"/>
      <c r="G555" s="122"/>
      <c r="H555" s="122"/>
      <c r="I555" s="122"/>
    </row>
    <row r="556" spans="1:9" ht="14.1">
      <c r="A556" s="122"/>
      <c r="B556" s="122"/>
      <c r="C556" s="122"/>
      <c r="D556" s="122"/>
      <c r="E556" s="122"/>
      <c r="F556" s="122"/>
      <c r="G556" s="122"/>
      <c r="H556" s="122"/>
      <c r="I556" s="122"/>
    </row>
    <row r="557" spans="1:9" ht="14.1">
      <c r="A557" s="122"/>
      <c r="B557" s="122"/>
      <c r="C557" s="122"/>
      <c r="D557" s="122"/>
      <c r="E557" s="122"/>
      <c r="F557" s="122"/>
      <c r="G557" s="122"/>
      <c r="H557" s="122"/>
      <c r="I557" s="122"/>
    </row>
    <row r="558" spans="1:9" ht="14.1">
      <c r="A558" s="122"/>
      <c r="B558" s="122"/>
      <c r="C558" s="122"/>
      <c r="D558" s="122"/>
      <c r="E558" s="122"/>
      <c r="F558" s="122"/>
      <c r="G558" s="122"/>
      <c r="H558" s="122"/>
      <c r="I558" s="122"/>
    </row>
    <row r="559" spans="1:9" ht="14.1">
      <c r="A559" s="122"/>
      <c r="B559" s="122"/>
      <c r="C559" s="122"/>
      <c r="D559" s="122"/>
      <c r="E559" s="122"/>
      <c r="F559" s="122"/>
      <c r="G559" s="122"/>
      <c r="H559" s="122"/>
      <c r="I559" s="122"/>
    </row>
    <row r="560" spans="1:9" ht="14.1">
      <c r="A560" s="122"/>
      <c r="B560" s="122"/>
      <c r="C560" s="122"/>
      <c r="D560" s="122"/>
      <c r="E560" s="122"/>
      <c r="F560" s="122"/>
      <c r="G560" s="122"/>
      <c r="H560" s="122"/>
      <c r="I560" s="122"/>
    </row>
    <row r="561" spans="1:9" ht="14.1">
      <c r="A561" s="122"/>
      <c r="B561" s="122"/>
      <c r="C561" s="122"/>
      <c r="D561" s="122"/>
      <c r="E561" s="122"/>
      <c r="F561" s="122"/>
      <c r="G561" s="122"/>
      <c r="H561" s="122"/>
      <c r="I561" s="122"/>
    </row>
    <row r="562" spans="1:9" ht="14.1">
      <c r="A562" s="122"/>
      <c r="B562" s="122"/>
      <c r="C562" s="122"/>
      <c r="D562" s="122"/>
      <c r="E562" s="122"/>
      <c r="F562" s="122"/>
      <c r="G562" s="122"/>
      <c r="H562" s="122"/>
      <c r="I562" s="122"/>
    </row>
    <row r="563" spans="1:9" ht="14.1">
      <c r="A563" s="122"/>
      <c r="B563" s="122"/>
      <c r="C563" s="122"/>
      <c r="D563" s="122"/>
      <c r="E563" s="122"/>
      <c r="F563" s="122"/>
      <c r="G563" s="122"/>
      <c r="H563" s="122"/>
      <c r="I563" s="122"/>
    </row>
    <row r="564" spans="1:9" ht="14.1">
      <c r="A564" s="122"/>
      <c r="B564" s="122"/>
      <c r="C564" s="122"/>
      <c r="D564" s="122"/>
      <c r="E564" s="122"/>
      <c r="F564" s="122"/>
      <c r="G564" s="122"/>
      <c r="H564" s="122"/>
      <c r="I564" s="122"/>
    </row>
    <row r="565" spans="1:9" ht="14.1">
      <c r="A565" s="122"/>
      <c r="B565" s="122"/>
      <c r="C565" s="122"/>
      <c r="D565" s="122"/>
      <c r="E565" s="122"/>
      <c r="F565" s="122"/>
      <c r="G565" s="122"/>
      <c r="H565" s="122"/>
      <c r="I565" s="122"/>
    </row>
    <row r="566" spans="1:9" ht="14.1">
      <c r="A566" s="122"/>
      <c r="B566" s="122"/>
      <c r="C566" s="122"/>
      <c r="D566" s="122"/>
      <c r="E566" s="122"/>
      <c r="F566" s="122"/>
      <c r="G566" s="122"/>
      <c r="H566" s="122"/>
      <c r="I566" s="122"/>
    </row>
    <row r="567" spans="1:9" ht="14.1">
      <c r="A567" s="122"/>
      <c r="B567" s="122"/>
      <c r="C567" s="122"/>
      <c r="D567" s="122"/>
      <c r="E567" s="122"/>
      <c r="F567" s="122"/>
      <c r="G567" s="122"/>
      <c r="H567" s="122"/>
      <c r="I567" s="122"/>
    </row>
    <row r="568" spans="1:9" ht="14.1">
      <c r="A568" s="122"/>
      <c r="B568" s="122"/>
      <c r="C568" s="122"/>
      <c r="D568" s="122"/>
      <c r="E568" s="122"/>
      <c r="F568" s="122"/>
      <c r="G568" s="122"/>
      <c r="H568" s="122"/>
      <c r="I568" s="122"/>
    </row>
    <row r="569" spans="1:9" ht="14.1">
      <c r="A569" s="122"/>
      <c r="B569" s="122"/>
      <c r="C569" s="122"/>
      <c r="D569" s="122"/>
      <c r="E569" s="122"/>
      <c r="F569" s="122"/>
      <c r="G569" s="122"/>
      <c r="H569" s="122"/>
      <c r="I569" s="122"/>
    </row>
    <row r="570" spans="1:9" ht="14.1">
      <c r="A570" s="122"/>
      <c r="B570" s="122"/>
      <c r="C570" s="122"/>
      <c r="D570" s="122"/>
      <c r="E570" s="122"/>
      <c r="F570" s="122"/>
      <c r="G570" s="122"/>
      <c r="H570" s="122"/>
      <c r="I570" s="122"/>
    </row>
    <row r="571" spans="1:9" ht="14.1">
      <c r="A571" s="122"/>
      <c r="B571" s="122"/>
      <c r="C571" s="122"/>
      <c r="D571" s="122"/>
      <c r="E571" s="122"/>
      <c r="F571" s="122"/>
      <c r="G571" s="122"/>
      <c r="H571" s="122"/>
      <c r="I571" s="122"/>
    </row>
    <row r="572" spans="1:9" ht="14.1">
      <c r="A572" s="122"/>
      <c r="B572" s="122"/>
      <c r="C572" s="122"/>
      <c r="D572" s="122"/>
      <c r="E572" s="122"/>
      <c r="F572" s="122"/>
      <c r="G572" s="122"/>
      <c r="H572" s="122"/>
      <c r="I572" s="122"/>
    </row>
    <row r="573" spans="1:9" ht="14.1">
      <c r="A573" s="122"/>
      <c r="B573" s="122"/>
      <c r="C573" s="122"/>
      <c r="D573" s="122"/>
      <c r="E573" s="122"/>
      <c r="F573" s="122"/>
      <c r="G573" s="122"/>
      <c r="H573" s="122"/>
      <c r="I573" s="122"/>
    </row>
    <row r="574" spans="1:9" ht="14.1">
      <c r="A574" s="122"/>
      <c r="B574" s="122"/>
      <c r="C574" s="122"/>
      <c r="D574" s="122"/>
      <c r="E574" s="122"/>
      <c r="F574" s="122"/>
      <c r="G574" s="122"/>
      <c r="H574" s="122"/>
      <c r="I574" s="122"/>
    </row>
    <row r="575" spans="1:9" ht="14.1">
      <c r="A575" s="122"/>
      <c r="B575" s="122"/>
      <c r="C575" s="122"/>
      <c r="D575" s="122"/>
      <c r="E575" s="122"/>
      <c r="F575" s="122"/>
      <c r="G575" s="122"/>
      <c r="H575" s="122"/>
      <c r="I575" s="122"/>
    </row>
    <row r="576" spans="1:9" ht="14.1">
      <c r="A576" s="122"/>
      <c r="B576" s="122"/>
      <c r="C576" s="122"/>
      <c r="D576" s="122"/>
      <c r="E576" s="122"/>
      <c r="F576" s="122"/>
      <c r="G576" s="122"/>
      <c r="H576" s="122"/>
      <c r="I576" s="122"/>
    </row>
    <row r="577" spans="1:9" ht="14.1">
      <c r="A577" s="122"/>
      <c r="B577" s="122"/>
      <c r="C577" s="122"/>
      <c r="D577" s="122"/>
      <c r="E577" s="122"/>
      <c r="F577" s="122"/>
      <c r="G577" s="122"/>
      <c r="H577" s="122"/>
      <c r="I577" s="122"/>
    </row>
    <row r="578" spans="1:9" ht="14.1">
      <c r="A578" s="122"/>
      <c r="B578" s="122"/>
      <c r="C578" s="122"/>
      <c r="D578" s="122"/>
      <c r="E578" s="122"/>
      <c r="F578" s="122"/>
      <c r="G578" s="122"/>
      <c r="H578" s="122"/>
      <c r="I578" s="122"/>
    </row>
    <row r="579" spans="1:9" ht="14.1">
      <c r="A579" s="122"/>
      <c r="B579" s="122"/>
      <c r="C579" s="122"/>
      <c r="D579" s="122"/>
      <c r="E579" s="122"/>
      <c r="F579" s="122"/>
      <c r="G579" s="122"/>
      <c r="H579" s="122"/>
      <c r="I579" s="122"/>
    </row>
    <row r="580" spans="1:9" ht="14.1">
      <c r="A580" s="122"/>
      <c r="B580" s="122"/>
      <c r="C580" s="122"/>
      <c r="D580" s="122"/>
      <c r="E580" s="122"/>
      <c r="F580" s="122"/>
      <c r="G580" s="122"/>
      <c r="H580" s="122"/>
      <c r="I580" s="122"/>
    </row>
    <row r="581" spans="1:9" ht="14.1">
      <c r="A581" s="122"/>
      <c r="B581" s="122"/>
      <c r="C581" s="122"/>
      <c r="D581" s="122"/>
      <c r="E581" s="122"/>
      <c r="F581" s="122"/>
      <c r="G581" s="122"/>
      <c r="H581" s="122"/>
      <c r="I581" s="122"/>
    </row>
    <row r="582" spans="1:9" ht="14.1">
      <c r="A582" s="122"/>
      <c r="B582" s="122"/>
      <c r="C582" s="122"/>
      <c r="D582" s="122"/>
      <c r="E582" s="122"/>
      <c r="F582" s="122"/>
      <c r="G582" s="122"/>
      <c r="H582" s="122"/>
      <c r="I582" s="122"/>
    </row>
    <row r="583" spans="1:9" ht="14.1">
      <c r="A583" s="122"/>
      <c r="B583" s="122"/>
      <c r="C583" s="122"/>
      <c r="D583" s="122"/>
      <c r="E583" s="122"/>
      <c r="F583" s="122"/>
      <c r="G583" s="122"/>
      <c r="H583" s="122"/>
      <c r="I583" s="122"/>
    </row>
    <row r="584" spans="1:9" ht="14.1">
      <c r="A584" s="122"/>
      <c r="B584" s="122"/>
      <c r="C584" s="122"/>
      <c r="D584" s="122"/>
      <c r="E584" s="122"/>
      <c r="F584" s="122"/>
      <c r="G584" s="122"/>
      <c r="H584" s="122"/>
      <c r="I584" s="122"/>
    </row>
    <row r="585" spans="1:9" ht="14.1">
      <c r="A585" s="122"/>
      <c r="B585" s="122"/>
      <c r="C585" s="122"/>
      <c r="D585" s="122"/>
      <c r="E585" s="122"/>
      <c r="F585" s="122"/>
      <c r="G585" s="122"/>
      <c r="H585" s="122"/>
      <c r="I585" s="122"/>
    </row>
    <row r="586" spans="1:9" ht="14.1">
      <c r="A586" s="122"/>
      <c r="B586" s="122"/>
      <c r="C586" s="122"/>
      <c r="D586" s="122"/>
      <c r="E586" s="122"/>
      <c r="F586" s="122"/>
      <c r="G586" s="122"/>
      <c r="H586" s="122"/>
      <c r="I586" s="122"/>
    </row>
    <row r="587" spans="1:9" ht="14.1">
      <c r="A587" s="122"/>
      <c r="B587" s="122"/>
      <c r="C587" s="122"/>
      <c r="D587" s="122"/>
      <c r="E587" s="122"/>
      <c r="F587" s="122"/>
      <c r="G587" s="122"/>
      <c r="H587" s="122"/>
      <c r="I587" s="122"/>
    </row>
    <row r="588" spans="1:9" ht="14.1">
      <c r="A588" s="122"/>
      <c r="B588" s="122"/>
      <c r="C588" s="122"/>
      <c r="D588" s="122"/>
      <c r="E588" s="122"/>
      <c r="F588" s="122"/>
      <c r="G588" s="122"/>
      <c r="H588" s="122"/>
      <c r="I588" s="122"/>
    </row>
    <row r="589" spans="1:9" ht="14.1">
      <c r="A589" s="122"/>
      <c r="B589" s="122"/>
      <c r="C589" s="122"/>
      <c r="D589" s="122"/>
      <c r="E589" s="122"/>
      <c r="F589" s="122"/>
      <c r="G589" s="122"/>
      <c r="H589" s="122"/>
      <c r="I589" s="122"/>
    </row>
    <row r="590" spans="1:9" ht="14.1">
      <c r="A590" s="122"/>
      <c r="B590" s="122"/>
      <c r="C590" s="122"/>
      <c r="D590" s="122"/>
      <c r="E590" s="122"/>
      <c r="F590" s="122"/>
      <c r="G590" s="122"/>
      <c r="H590" s="122"/>
      <c r="I590" s="122"/>
    </row>
    <row r="591" spans="1:9" ht="14.1">
      <c r="A591" s="122"/>
      <c r="B591" s="122"/>
      <c r="C591" s="122"/>
      <c r="D591" s="122"/>
      <c r="E591" s="122"/>
      <c r="F591" s="122"/>
      <c r="G591" s="122"/>
      <c r="H591" s="122"/>
      <c r="I591" s="122"/>
    </row>
    <row r="592" spans="1:9" ht="14.1">
      <c r="A592" s="122"/>
      <c r="B592" s="122"/>
      <c r="C592" s="122"/>
      <c r="D592" s="122"/>
      <c r="E592" s="122"/>
      <c r="F592" s="122"/>
      <c r="G592" s="122"/>
      <c r="H592" s="122"/>
      <c r="I592" s="122"/>
    </row>
    <row r="593" spans="1:9" ht="14.1">
      <c r="A593" s="122"/>
      <c r="B593" s="122"/>
      <c r="C593" s="122"/>
      <c r="D593" s="122"/>
      <c r="E593" s="122"/>
      <c r="F593" s="122"/>
      <c r="G593" s="122"/>
      <c r="H593" s="122"/>
      <c r="I593" s="122"/>
    </row>
    <row r="594" spans="1:9" ht="14.1">
      <c r="A594" s="122"/>
      <c r="B594" s="122"/>
      <c r="C594" s="122"/>
      <c r="D594" s="122"/>
      <c r="E594" s="122"/>
      <c r="F594" s="122"/>
      <c r="G594" s="122"/>
      <c r="H594" s="122"/>
      <c r="I594" s="122"/>
    </row>
    <row r="595" spans="1:9" ht="14.1">
      <c r="A595" s="122"/>
      <c r="B595" s="122"/>
      <c r="C595" s="122"/>
      <c r="D595" s="122"/>
      <c r="E595" s="122"/>
      <c r="F595" s="122"/>
      <c r="G595" s="122"/>
      <c r="H595" s="122"/>
      <c r="I595" s="122"/>
    </row>
    <row r="596" spans="1:9" ht="14.1">
      <c r="A596" s="122"/>
      <c r="B596" s="122"/>
      <c r="C596" s="122"/>
      <c r="D596" s="122"/>
      <c r="E596" s="122"/>
      <c r="F596" s="122"/>
      <c r="G596" s="122"/>
      <c r="H596" s="122"/>
      <c r="I596" s="122"/>
    </row>
    <row r="597" spans="1:9" ht="14.1">
      <c r="A597" s="122"/>
      <c r="B597" s="122"/>
      <c r="C597" s="122"/>
      <c r="D597" s="122"/>
      <c r="E597" s="122"/>
      <c r="F597" s="122"/>
      <c r="G597" s="122"/>
      <c r="H597" s="122"/>
      <c r="I597" s="122"/>
    </row>
    <row r="598" spans="1:9" ht="14.1">
      <c r="A598" s="122"/>
      <c r="B598" s="122"/>
      <c r="C598" s="122"/>
      <c r="D598" s="122"/>
      <c r="E598" s="122"/>
      <c r="F598" s="122"/>
      <c r="G598" s="122"/>
      <c r="H598" s="122"/>
      <c r="I598" s="122"/>
    </row>
    <row r="599" spans="1:9" ht="14.1">
      <c r="A599" s="122"/>
      <c r="B599" s="122"/>
      <c r="C599" s="122"/>
      <c r="D599" s="122"/>
      <c r="E599" s="122"/>
      <c r="F599" s="122"/>
      <c r="G599" s="122"/>
      <c r="H599" s="122"/>
      <c r="I599" s="122"/>
    </row>
    <row r="600" spans="1:9" ht="14.1">
      <c r="A600" s="122"/>
      <c r="B600" s="122"/>
      <c r="C600" s="122"/>
      <c r="D600" s="122"/>
      <c r="E600" s="122"/>
      <c r="F600" s="122"/>
      <c r="G600" s="122"/>
      <c r="H600" s="122"/>
      <c r="I600" s="122"/>
    </row>
    <row r="601" spans="1:9" ht="14.1">
      <c r="A601" s="122"/>
      <c r="B601" s="122"/>
      <c r="C601" s="122"/>
      <c r="D601" s="122"/>
      <c r="E601" s="122"/>
      <c r="F601" s="122"/>
      <c r="G601" s="122"/>
      <c r="H601" s="122"/>
      <c r="I601" s="122"/>
    </row>
    <row r="602" spans="1:9" ht="14.1">
      <c r="A602" s="122"/>
      <c r="B602" s="122"/>
      <c r="C602" s="122"/>
      <c r="D602" s="122"/>
      <c r="E602" s="122"/>
      <c r="F602" s="122"/>
      <c r="G602" s="122"/>
      <c r="H602" s="122"/>
      <c r="I602" s="122"/>
    </row>
    <row r="603" spans="1:9" ht="14.1">
      <c r="A603" s="122"/>
      <c r="B603" s="122"/>
      <c r="C603" s="122"/>
      <c r="D603" s="122"/>
      <c r="E603" s="122"/>
      <c r="F603" s="122"/>
      <c r="G603" s="122"/>
      <c r="H603" s="122"/>
      <c r="I603" s="122"/>
    </row>
    <row r="604" spans="1:9" ht="14.1">
      <c r="A604" s="122"/>
      <c r="B604" s="122"/>
      <c r="C604" s="122"/>
      <c r="D604" s="122"/>
      <c r="E604" s="122"/>
      <c r="F604" s="122"/>
      <c r="G604" s="122"/>
      <c r="H604" s="122"/>
      <c r="I604" s="122"/>
    </row>
    <row r="605" spans="1:9" ht="14.1">
      <c r="A605" s="122"/>
      <c r="B605" s="122"/>
      <c r="C605" s="122"/>
      <c r="D605" s="122"/>
      <c r="E605" s="122"/>
      <c r="F605" s="122"/>
      <c r="G605" s="122"/>
      <c r="H605" s="122"/>
      <c r="I605" s="122"/>
    </row>
    <row r="606" spans="1:9" ht="14.1">
      <c r="A606" s="122"/>
      <c r="B606" s="122"/>
      <c r="C606" s="122"/>
      <c r="D606" s="122"/>
      <c r="E606" s="122"/>
      <c r="F606" s="122"/>
      <c r="G606" s="122"/>
      <c r="H606" s="122"/>
      <c r="I606" s="122"/>
    </row>
    <row r="607" spans="1:9" ht="14.1">
      <c r="A607" s="122"/>
      <c r="B607" s="122"/>
      <c r="C607" s="122"/>
      <c r="D607" s="122"/>
      <c r="E607" s="122"/>
      <c r="F607" s="122"/>
      <c r="G607" s="122"/>
      <c r="H607" s="122"/>
      <c r="I607" s="122"/>
    </row>
    <row r="608" spans="1:9" ht="14.1">
      <c r="A608" s="122"/>
      <c r="B608" s="122"/>
      <c r="C608" s="122"/>
      <c r="D608" s="122"/>
      <c r="E608" s="122"/>
      <c r="F608" s="122"/>
      <c r="G608" s="122"/>
      <c r="H608" s="122"/>
      <c r="I608" s="122"/>
    </row>
    <row r="609" spans="1:9" ht="14.1">
      <c r="A609" s="122"/>
      <c r="B609" s="122"/>
      <c r="C609" s="122"/>
      <c r="D609" s="122"/>
      <c r="E609" s="122"/>
      <c r="F609" s="122"/>
      <c r="G609" s="122"/>
      <c r="H609" s="122"/>
      <c r="I609" s="122"/>
    </row>
    <row r="610" spans="1:9" ht="14.1">
      <c r="A610" s="122"/>
      <c r="B610" s="122"/>
      <c r="C610" s="122"/>
      <c r="D610" s="122"/>
      <c r="E610" s="122"/>
      <c r="F610" s="122"/>
      <c r="G610" s="122"/>
      <c r="H610" s="122"/>
      <c r="I610" s="122"/>
    </row>
    <row r="611" spans="1:9" ht="14.1">
      <c r="A611" s="122"/>
      <c r="B611" s="122"/>
      <c r="C611" s="122"/>
      <c r="D611" s="122"/>
      <c r="E611" s="122"/>
      <c r="F611" s="122"/>
      <c r="G611" s="122"/>
      <c r="H611" s="122"/>
      <c r="I611" s="122"/>
    </row>
    <row r="612" spans="1:9" ht="14.1">
      <c r="A612" s="122"/>
      <c r="B612" s="122"/>
      <c r="C612" s="122"/>
      <c r="D612" s="122"/>
      <c r="E612" s="122"/>
      <c r="F612" s="122"/>
      <c r="G612" s="122"/>
      <c r="H612" s="122"/>
      <c r="I612" s="122"/>
    </row>
    <row r="613" spans="1:9" ht="14.1">
      <c r="A613" s="122"/>
      <c r="B613" s="122"/>
      <c r="C613" s="122"/>
      <c r="D613" s="122"/>
      <c r="E613" s="122"/>
      <c r="F613" s="122"/>
      <c r="G613" s="122"/>
      <c r="H613" s="122"/>
      <c r="I613" s="122"/>
    </row>
    <row r="614" spans="1:9" ht="14.1">
      <c r="A614" s="122"/>
      <c r="B614" s="122"/>
      <c r="C614" s="122"/>
      <c r="D614" s="122"/>
      <c r="E614" s="122"/>
      <c r="F614" s="122"/>
      <c r="G614" s="122"/>
      <c r="H614" s="122"/>
      <c r="I614" s="122"/>
    </row>
    <row r="615" spans="1:9" ht="14.1">
      <c r="A615" s="122"/>
      <c r="B615" s="122"/>
      <c r="C615" s="122"/>
      <c r="D615" s="122"/>
      <c r="E615" s="122"/>
      <c r="F615" s="122"/>
      <c r="G615" s="122"/>
      <c r="H615" s="122"/>
      <c r="I615" s="122"/>
    </row>
    <row r="616" spans="1:9" ht="14.1">
      <c r="A616" s="122"/>
      <c r="B616" s="122"/>
      <c r="C616" s="122"/>
      <c r="D616" s="122"/>
      <c r="E616" s="122"/>
      <c r="F616" s="122"/>
      <c r="G616" s="122"/>
      <c r="H616" s="122"/>
      <c r="I616" s="122"/>
    </row>
    <row r="617" spans="1:9" ht="14.1">
      <c r="A617" s="122"/>
      <c r="B617" s="122"/>
      <c r="C617" s="122"/>
      <c r="D617" s="122"/>
      <c r="E617" s="122"/>
      <c r="F617" s="122"/>
      <c r="G617" s="122"/>
      <c r="H617" s="122"/>
      <c r="I617" s="122"/>
    </row>
    <row r="618" spans="1:9" ht="14.1">
      <c r="A618" s="122"/>
      <c r="B618" s="122"/>
      <c r="C618" s="122"/>
      <c r="D618" s="122"/>
      <c r="E618" s="122"/>
      <c r="F618" s="122"/>
      <c r="G618" s="122"/>
      <c r="H618" s="122"/>
      <c r="I618" s="122"/>
    </row>
    <row r="619" spans="1:9" ht="14.1">
      <c r="A619" s="122"/>
      <c r="B619" s="122"/>
      <c r="C619" s="122"/>
      <c r="D619" s="122"/>
      <c r="E619" s="122"/>
      <c r="F619" s="122"/>
      <c r="G619" s="122"/>
      <c r="H619" s="122"/>
      <c r="I619" s="122"/>
    </row>
    <row r="620" spans="1:9" ht="14.1">
      <c r="A620" s="122"/>
      <c r="B620" s="122"/>
      <c r="C620" s="122"/>
      <c r="D620" s="122"/>
      <c r="E620" s="122"/>
      <c r="F620" s="122"/>
      <c r="G620" s="122"/>
      <c r="H620" s="122"/>
      <c r="I620" s="122"/>
    </row>
    <row r="621" spans="1:9" ht="14.1">
      <c r="A621" s="122"/>
      <c r="B621" s="122"/>
      <c r="C621" s="122"/>
      <c r="D621" s="122"/>
      <c r="E621" s="122"/>
      <c r="F621" s="122"/>
      <c r="G621" s="122"/>
      <c r="H621" s="122"/>
      <c r="I621" s="122"/>
    </row>
    <row r="622" spans="1:9" ht="14.1">
      <c r="A622" s="122"/>
      <c r="B622" s="122"/>
      <c r="C622" s="122"/>
      <c r="D622" s="122"/>
      <c r="E622" s="122"/>
      <c r="F622" s="122"/>
      <c r="G622" s="122"/>
      <c r="H622" s="122"/>
      <c r="I622" s="122"/>
    </row>
    <row r="623" spans="1:9" ht="14.1">
      <c r="A623" s="122"/>
      <c r="B623" s="122"/>
      <c r="C623" s="122"/>
      <c r="D623" s="122"/>
      <c r="E623" s="122"/>
      <c r="F623" s="122"/>
      <c r="G623" s="122"/>
      <c r="H623" s="122"/>
      <c r="I623" s="122"/>
    </row>
    <row r="624" spans="1:9" ht="14.1">
      <c r="A624" s="122"/>
      <c r="B624" s="122"/>
      <c r="C624" s="122"/>
      <c r="D624" s="122"/>
      <c r="E624" s="122"/>
      <c r="F624" s="122"/>
      <c r="G624" s="122"/>
      <c r="H624" s="122"/>
      <c r="I624" s="122"/>
    </row>
    <row r="625" spans="1:9" ht="14.1">
      <c r="A625" s="122"/>
      <c r="B625" s="122"/>
      <c r="C625" s="122"/>
      <c r="D625" s="122"/>
      <c r="E625" s="122"/>
      <c r="F625" s="122"/>
      <c r="G625" s="122"/>
      <c r="H625" s="122"/>
      <c r="I625" s="122"/>
    </row>
    <row r="626" spans="1:9" ht="14.1">
      <c r="A626" s="122"/>
      <c r="B626" s="122"/>
      <c r="C626" s="122"/>
      <c r="D626" s="122"/>
      <c r="E626" s="122"/>
      <c r="F626" s="122"/>
      <c r="G626" s="122"/>
      <c r="H626" s="122"/>
      <c r="I626" s="122"/>
    </row>
    <row r="627" spans="1:9" ht="14.1">
      <c r="A627" s="122"/>
      <c r="B627" s="122"/>
      <c r="C627" s="122"/>
      <c r="D627" s="122"/>
      <c r="E627" s="122"/>
      <c r="F627" s="122"/>
      <c r="G627" s="122"/>
      <c r="H627" s="122"/>
      <c r="I627" s="122"/>
    </row>
    <row r="628" spans="1:9" ht="14.1">
      <c r="A628" s="122"/>
      <c r="B628" s="122"/>
      <c r="C628" s="122"/>
      <c r="D628" s="122"/>
      <c r="E628" s="122"/>
      <c r="F628" s="122"/>
      <c r="G628" s="122"/>
      <c r="H628" s="122"/>
      <c r="I628" s="122"/>
    </row>
    <row r="629" spans="1:9" ht="14.1">
      <c r="A629" s="122"/>
      <c r="B629" s="122"/>
      <c r="C629" s="122"/>
      <c r="D629" s="122"/>
      <c r="E629" s="122"/>
      <c r="F629" s="122"/>
      <c r="G629" s="122"/>
      <c r="H629" s="122"/>
      <c r="I629" s="122"/>
    </row>
    <row r="630" spans="1:9" ht="14.1">
      <c r="A630" s="122"/>
      <c r="B630" s="122"/>
      <c r="C630" s="122"/>
      <c r="D630" s="122"/>
      <c r="E630" s="122"/>
      <c r="F630" s="122"/>
      <c r="G630" s="122"/>
      <c r="H630" s="122"/>
      <c r="I630" s="122"/>
    </row>
    <row r="631" spans="1:9" ht="14.1">
      <c r="A631" s="122"/>
      <c r="B631" s="122"/>
      <c r="C631" s="122"/>
      <c r="D631" s="122"/>
      <c r="E631" s="122"/>
      <c r="F631" s="122"/>
      <c r="G631" s="122"/>
      <c r="H631" s="122"/>
      <c r="I631" s="122"/>
    </row>
    <row r="632" spans="1:9" ht="14.1">
      <c r="A632" s="122"/>
      <c r="B632" s="122"/>
      <c r="C632" s="122"/>
      <c r="D632" s="122"/>
      <c r="E632" s="122"/>
      <c r="F632" s="122"/>
      <c r="G632" s="122"/>
      <c r="H632" s="122"/>
      <c r="I632" s="122"/>
    </row>
    <row r="633" spans="1:9" ht="14.1">
      <c r="A633" s="122"/>
      <c r="B633" s="122"/>
      <c r="C633" s="122"/>
      <c r="D633" s="122"/>
      <c r="E633" s="122"/>
      <c r="F633" s="122"/>
      <c r="G633" s="122"/>
      <c r="H633" s="122"/>
      <c r="I633" s="122"/>
    </row>
    <row r="634" spans="1:9" ht="14.1">
      <c r="A634" s="122"/>
      <c r="B634" s="122"/>
      <c r="C634" s="122"/>
      <c r="D634" s="122"/>
      <c r="E634" s="122"/>
      <c r="F634" s="122"/>
      <c r="G634" s="122"/>
      <c r="H634" s="122"/>
      <c r="I634" s="122"/>
    </row>
    <row r="635" spans="1:9" ht="14.1">
      <c r="A635" s="122"/>
      <c r="B635" s="122"/>
      <c r="C635" s="122"/>
      <c r="D635" s="122"/>
      <c r="E635" s="122"/>
      <c r="F635" s="122"/>
      <c r="G635" s="122"/>
      <c r="H635" s="122"/>
      <c r="I635" s="122"/>
    </row>
    <row r="636" spans="1:9" ht="14.1">
      <c r="A636" s="122"/>
      <c r="B636" s="122"/>
      <c r="C636" s="122"/>
      <c r="D636" s="122"/>
      <c r="E636" s="122"/>
      <c r="F636" s="122"/>
      <c r="G636" s="122"/>
      <c r="H636" s="122"/>
      <c r="I636" s="122"/>
    </row>
    <row r="637" spans="1:9" ht="14.1">
      <c r="A637" s="122"/>
      <c r="B637" s="122"/>
      <c r="C637" s="122"/>
      <c r="D637" s="122"/>
      <c r="E637" s="122"/>
      <c r="F637" s="122"/>
      <c r="G637" s="122"/>
      <c r="H637" s="122"/>
      <c r="I637" s="122"/>
    </row>
    <row r="638" spans="1:9" ht="14.1">
      <c r="A638" s="122"/>
      <c r="B638" s="122"/>
      <c r="C638" s="122"/>
      <c r="D638" s="122"/>
      <c r="E638" s="122"/>
      <c r="F638" s="122"/>
      <c r="G638" s="122"/>
      <c r="H638" s="122"/>
      <c r="I638" s="122"/>
    </row>
    <row r="639" spans="1:9" ht="14.1">
      <c r="A639" s="122"/>
      <c r="B639" s="122"/>
      <c r="C639" s="122"/>
      <c r="D639" s="122"/>
      <c r="E639" s="122"/>
      <c r="F639" s="122"/>
      <c r="G639" s="122"/>
      <c r="H639" s="122"/>
      <c r="I639" s="122"/>
    </row>
    <row r="640" spans="1:9" ht="14.1">
      <c r="A640" s="122"/>
      <c r="B640" s="122"/>
      <c r="C640" s="122"/>
      <c r="D640" s="122"/>
      <c r="E640" s="122"/>
      <c r="F640" s="122"/>
      <c r="G640" s="122"/>
      <c r="H640" s="122"/>
      <c r="I640" s="122"/>
    </row>
    <row r="641" spans="1:9" ht="14.1">
      <c r="A641" s="122"/>
      <c r="B641" s="122"/>
      <c r="C641" s="122"/>
      <c r="D641" s="122"/>
      <c r="E641" s="122"/>
      <c r="F641" s="122"/>
      <c r="G641" s="122"/>
      <c r="H641" s="122"/>
      <c r="I641" s="122"/>
    </row>
    <row r="642" spans="1:9" ht="14.1">
      <c r="A642" s="122"/>
      <c r="B642" s="122"/>
      <c r="C642" s="122"/>
      <c r="D642" s="122"/>
      <c r="E642" s="122"/>
      <c r="F642" s="122"/>
      <c r="G642" s="122"/>
      <c r="H642" s="122"/>
      <c r="I642" s="122"/>
    </row>
    <row r="643" spans="1:9" ht="14.1">
      <c r="A643" s="122"/>
      <c r="B643" s="122"/>
      <c r="C643" s="122"/>
      <c r="D643" s="122"/>
      <c r="E643" s="122"/>
      <c r="F643" s="122"/>
      <c r="G643" s="122"/>
      <c r="H643" s="122"/>
      <c r="I643" s="122"/>
    </row>
    <row r="644" spans="1:9" ht="14.1">
      <c r="A644" s="122"/>
      <c r="B644" s="122"/>
      <c r="C644" s="122"/>
      <c r="D644" s="122"/>
      <c r="E644" s="122"/>
      <c r="F644" s="122"/>
      <c r="G644" s="122"/>
      <c r="H644" s="122"/>
      <c r="I644" s="122"/>
    </row>
    <row r="645" spans="1:9" ht="14.1">
      <c r="A645" s="122"/>
      <c r="B645" s="122"/>
      <c r="C645" s="122"/>
      <c r="D645" s="122"/>
      <c r="E645" s="122"/>
      <c r="F645" s="122"/>
      <c r="G645" s="122"/>
      <c r="H645" s="122"/>
      <c r="I645" s="122"/>
    </row>
    <row r="646" spans="1:9" ht="14.1">
      <c r="A646" s="122"/>
      <c r="B646" s="122"/>
      <c r="C646" s="122"/>
      <c r="D646" s="122"/>
      <c r="E646" s="122"/>
      <c r="F646" s="122"/>
      <c r="G646" s="122"/>
      <c r="H646" s="122"/>
      <c r="I646" s="122"/>
    </row>
    <row r="647" spans="1:9" ht="14.1">
      <c r="A647" s="122"/>
      <c r="B647" s="122"/>
      <c r="C647" s="122"/>
      <c r="D647" s="122"/>
      <c r="E647" s="122"/>
      <c r="F647" s="122"/>
      <c r="G647" s="122"/>
      <c r="H647" s="122"/>
      <c r="I647" s="122"/>
    </row>
    <row r="648" spans="1:9" ht="14.1">
      <c r="A648" s="122"/>
      <c r="B648" s="122"/>
      <c r="C648" s="122"/>
      <c r="D648" s="122"/>
      <c r="E648" s="122"/>
      <c r="F648" s="122"/>
      <c r="G648" s="122"/>
      <c r="H648" s="122"/>
      <c r="I648" s="122"/>
    </row>
    <row r="649" spans="1:9" ht="14.1">
      <c r="A649" s="122"/>
      <c r="B649" s="122"/>
      <c r="C649" s="122"/>
      <c r="D649" s="122"/>
      <c r="E649" s="122"/>
      <c r="F649" s="122"/>
      <c r="G649" s="122"/>
      <c r="H649" s="122"/>
      <c r="I649" s="122"/>
    </row>
    <row r="650" spans="1:9" ht="14.1">
      <c r="A650" s="122"/>
      <c r="B650" s="122"/>
      <c r="C650" s="122"/>
      <c r="D650" s="122"/>
      <c r="E650" s="122"/>
      <c r="F650" s="122"/>
      <c r="G650" s="122"/>
      <c r="H650" s="122"/>
      <c r="I650" s="122"/>
    </row>
    <row r="651" spans="1:9" ht="14.1">
      <c r="A651" s="122"/>
      <c r="B651" s="122"/>
      <c r="C651" s="122"/>
      <c r="D651" s="122"/>
      <c r="E651" s="122"/>
      <c r="F651" s="122"/>
      <c r="G651" s="122"/>
      <c r="H651" s="122"/>
      <c r="I651" s="122"/>
    </row>
    <row r="652" spans="1:9" ht="14.1">
      <c r="A652" s="122"/>
      <c r="B652" s="122"/>
      <c r="C652" s="122"/>
      <c r="D652" s="122"/>
      <c r="E652" s="122"/>
      <c r="F652" s="122"/>
      <c r="G652" s="122"/>
      <c r="H652" s="122"/>
      <c r="I652" s="122"/>
    </row>
    <row r="653" spans="1:9" ht="14.1">
      <c r="A653" s="122"/>
      <c r="B653" s="122"/>
      <c r="C653" s="122"/>
      <c r="D653" s="122"/>
      <c r="E653" s="122"/>
      <c r="F653" s="122"/>
      <c r="G653" s="122"/>
      <c r="H653" s="122"/>
      <c r="I653" s="122"/>
    </row>
    <row r="654" spans="1:9" ht="14.1">
      <c r="A654" s="122"/>
      <c r="B654" s="122"/>
      <c r="C654" s="122"/>
      <c r="D654" s="122"/>
      <c r="E654" s="122"/>
      <c r="F654" s="122"/>
      <c r="G654" s="122"/>
      <c r="H654" s="122"/>
      <c r="I654" s="122"/>
    </row>
    <row r="655" spans="1:9" ht="14.1">
      <c r="A655" s="122"/>
      <c r="B655" s="122"/>
      <c r="C655" s="122"/>
      <c r="D655" s="122"/>
      <c r="E655" s="122"/>
      <c r="F655" s="122"/>
      <c r="G655" s="122"/>
      <c r="H655" s="122"/>
      <c r="I655" s="122"/>
    </row>
    <row r="656" spans="1:9" ht="14.1">
      <c r="A656" s="122"/>
      <c r="B656" s="122"/>
      <c r="C656" s="122"/>
      <c r="D656" s="122"/>
      <c r="E656" s="122"/>
      <c r="F656" s="122"/>
      <c r="G656" s="122"/>
      <c r="H656" s="122"/>
      <c r="I656" s="122"/>
    </row>
    <row r="657" spans="1:9" ht="14.1">
      <c r="A657" s="122"/>
      <c r="B657" s="122"/>
      <c r="C657" s="122"/>
      <c r="D657" s="122"/>
      <c r="E657" s="122"/>
      <c r="F657" s="122"/>
      <c r="G657" s="122"/>
      <c r="H657" s="122"/>
      <c r="I657" s="122"/>
    </row>
    <row r="658" spans="1:9" ht="14.1">
      <c r="A658" s="122"/>
      <c r="B658" s="122"/>
      <c r="C658" s="122"/>
      <c r="D658" s="122"/>
      <c r="E658" s="122"/>
      <c r="F658" s="122"/>
      <c r="G658" s="122"/>
      <c r="H658" s="122"/>
      <c r="I658" s="122"/>
    </row>
    <row r="659" spans="1:9" ht="14.1">
      <c r="A659" s="122"/>
      <c r="B659" s="122"/>
      <c r="C659" s="122"/>
      <c r="D659" s="122"/>
      <c r="E659" s="122"/>
      <c r="F659" s="122"/>
      <c r="G659" s="122"/>
      <c r="H659" s="122"/>
      <c r="I659" s="122"/>
    </row>
    <row r="660" spans="1:9" ht="14.1">
      <c r="A660" s="122"/>
      <c r="B660" s="122"/>
      <c r="C660" s="122"/>
      <c r="D660" s="122"/>
      <c r="E660" s="122"/>
      <c r="F660" s="122"/>
      <c r="G660" s="122"/>
      <c r="H660" s="122"/>
      <c r="I660" s="122"/>
    </row>
    <row r="661" spans="1:9" ht="14.1">
      <c r="A661" s="122"/>
      <c r="B661" s="122"/>
      <c r="C661" s="122"/>
      <c r="D661" s="122"/>
      <c r="E661" s="122"/>
      <c r="F661" s="122"/>
      <c r="G661" s="122"/>
      <c r="H661" s="122"/>
      <c r="I661" s="122"/>
    </row>
    <row r="662" spans="1:9" ht="14.1">
      <c r="A662" s="122"/>
      <c r="B662" s="122"/>
      <c r="C662" s="122"/>
      <c r="D662" s="122"/>
      <c r="E662" s="122"/>
      <c r="F662" s="122"/>
      <c r="G662" s="122"/>
      <c r="H662" s="122"/>
      <c r="I662" s="122"/>
    </row>
    <row r="663" spans="1:9" ht="14.1">
      <c r="A663" s="122"/>
      <c r="B663" s="122"/>
      <c r="C663" s="122"/>
      <c r="D663" s="122"/>
      <c r="E663" s="122"/>
      <c r="F663" s="122"/>
      <c r="G663" s="122"/>
      <c r="H663" s="122"/>
      <c r="I663" s="122"/>
    </row>
    <row r="664" spans="1:9" ht="14.1">
      <c r="A664" s="122"/>
      <c r="B664" s="122"/>
      <c r="C664" s="122"/>
      <c r="D664" s="122"/>
      <c r="E664" s="122"/>
      <c r="F664" s="122"/>
      <c r="G664" s="122"/>
      <c r="H664" s="122"/>
      <c r="I664" s="122"/>
    </row>
    <row r="665" spans="1:9" ht="14.1">
      <c r="A665" s="122"/>
      <c r="B665" s="122"/>
      <c r="C665" s="122"/>
      <c r="D665" s="122"/>
      <c r="E665" s="122"/>
      <c r="F665" s="122"/>
      <c r="G665" s="122"/>
      <c r="H665" s="122"/>
      <c r="I665" s="122"/>
    </row>
    <row r="666" spans="1:9" ht="14.1">
      <c r="A666" s="122"/>
      <c r="B666" s="122"/>
      <c r="C666" s="122"/>
      <c r="D666" s="122"/>
      <c r="E666" s="122"/>
      <c r="F666" s="122"/>
      <c r="G666" s="122"/>
      <c r="H666" s="122"/>
      <c r="I666" s="122"/>
    </row>
    <row r="667" spans="1:9" ht="14.1">
      <c r="A667" s="122"/>
      <c r="B667" s="122"/>
      <c r="C667" s="122"/>
      <c r="D667" s="122"/>
      <c r="E667" s="122"/>
      <c r="F667" s="122"/>
      <c r="G667" s="122"/>
      <c r="H667" s="122"/>
      <c r="I667" s="122"/>
    </row>
    <row r="668" spans="1:9" ht="14.1">
      <c r="A668" s="122"/>
      <c r="B668" s="122"/>
      <c r="C668" s="122"/>
      <c r="D668" s="122"/>
      <c r="E668" s="122"/>
      <c r="F668" s="122"/>
      <c r="G668" s="122"/>
      <c r="H668" s="122"/>
      <c r="I668" s="122"/>
    </row>
    <row r="669" spans="1:9" ht="14.1">
      <c r="A669" s="122"/>
      <c r="B669" s="122"/>
      <c r="C669" s="122"/>
      <c r="D669" s="122"/>
      <c r="E669" s="122"/>
      <c r="F669" s="122"/>
      <c r="G669" s="122"/>
      <c r="H669" s="122"/>
      <c r="I669" s="122"/>
    </row>
    <row r="670" spans="1:9" ht="14.1">
      <c r="A670" s="122"/>
      <c r="B670" s="122"/>
      <c r="C670" s="122"/>
      <c r="D670" s="122"/>
      <c r="E670" s="122"/>
      <c r="F670" s="122"/>
      <c r="G670" s="122"/>
      <c r="H670" s="122"/>
      <c r="I670" s="122"/>
    </row>
    <row r="671" spans="1:9" ht="14.1">
      <c r="A671" s="122"/>
      <c r="B671" s="122"/>
      <c r="C671" s="122"/>
      <c r="D671" s="122"/>
      <c r="E671" s="122"/>
      <c r="F671" s="122"/>
      <c r="G671" s="122"/>
      <c r="H671" s="122"/>
      <c r="I671" s="122"/>
    </row>
    <row r="672" spans="1:9" ht="14.1">
      <c r="A672" s="122"/>
      <c r="B672" s="122"/>
      <c r="C672" s="122"/>
      <c r="D672" s="122"/>
      <c r="E672" s="122"/>
      <c r="F672" s="122"/>
      <c r="G672" s="122"/>
      <c r="H672" s="122"/>
      <c r="I672" s="122"/>
    </row>
    <row r="673" spans="1:9" ht="14.1">
      <c r="A673" s="122"/>
      <c r="B673" s="122"/>
      <c r="C673" s="122"/>
      <c r="D673" s="122"/>
      <c r="E673" s="122"/>
      <c r="F673" s="122"/>
      <c r="G673" s="122"/>
      <c r="H673" s="122"/>
      <c r="I673" s="122"/>
    </row>
    <row r="674" spans="1:9" ht="14.1">
      <c r="A674" s="122"/>
      <c r="B674" s="122"/>
      <c r="C674" s="122"/>
      <c r="D674" s="122"/>
      <c r="E674" s="122"/>
      <c r="F674" s="122"/>
      <c r="G674" s="122"/>
      <c r="H674" s="122"/>
      <c r="I674" s="122"/>
    </row>
    <row r="675" spans="1:9" ht="14.1">
      <c r="A675" s="122"/>
      <c r="B675" s="122"/>
      <c r="C675" s="122"/>
      <c r="D675" s="122"/>
      <c r="E675" s="122"/>
      <c r="F675" s="122"/>
      <c r="G675" s="122"/>
      <c r="H675" s="122"/>
      <c r="I675" s="122"/>
    </row>
    <row r="676" spans="1:9" ht="14.1">
      <c r="A676" s="122"/>
      <c r="B676" s="122"/>
      <c r="C676" s="122"/>
      <c r="D676" s="122"/>
      <c r="E676" s="122"/>
      <c r="F676" s="122"/>
      <c r="G676" s="122"/>
      <c r="H676" s="122"/>
      <c r="I676" s="122"/>
    </row>
    <row r="677" spans="1:9" ht="14.1">
      <c r="A677" s="122"/>
      <c r="B677" s="122"/>
      <c r="C677" s="122"/>
      <c r="D677" s="122"/>
      <c r="E677" s="122"/>
      <c r="F677" s="122"/>
      <c r="G677" s="122"/>
      <c r="H677" s="122"/>
      <c r="I677" s="122"/>
    </row>
    <row r="678" spans="1:9" ht="14.1">
      <c r="A678" s="122"/>
      <c r="B678" s="122"/>
      <c r="C678" s="122"/>
      <c r="D678" s="122"/>
      <c r="E678" s="122"/>
      <c r="F678" s="122"/>
      <c r="G678" s="122"/>
      <c r="H678" s="122"/>
      <c r="I678" s="122"/>
    </row>
    <row r="679" spans="1:9" ht="14.1">
      <c r="A679" s="122"/>
      <c r="B679" s="122"/>
      <c r="C679" s="122"/>
      <c r="D679" s="122"/>
      <c r="E679" s="122"/>
      <c r="F679" s="122"/>
      <c r="G679" s="122"/>
      <c r="H679" s="122"/>
      <c r="I679" s="122"/>
    </row>
    <row r="680" spans="1:9" ht="14.1">
      <c r="A680" s="122"/>
      <c r="B680" s="122"/>
      <c r="C680" s="122"/>
      <c r="D680" s="122"/>
      <c r="E680" s="122"/>
      <c r="F680" s="122"/>
      <c r="G680" s="122"/>
      <c r="H680" s="122"/>
      <c r="I680" s="122"/>
    </row>
    <row r="681" spans="1:9" ht="14.1">
      <c r="A681" s="122"/>
      <c r="B681" s="122"/>
      <c r="C681" s="122"/>
      <c r="D681" s="122"/>
      <c r="E681" s="122"/>
      <c r="F681" s="122"/>
      <c r="G681" s="122"/>
      <c r="H681" s="122"/>
      <c r="I681" s="122"/>
    </row>
    <row r="682" spans="1:9" ht="14.1">
      <c r="A682" s="122"/>
      <c r="B682" s="122"/>
      <c r="C682" s="122"/>
      <c r="D682" s="122"/>
      <c r="E682" s="122"/>
      <c r="F682" s="122"/>
      <c r="G682" s="122"/>
      <c r="H682" s="122"/>
      <c r="I682" s="122"/>
    </row>
    <row r="683" spans="1:9" ht="14.1">
      <c r="A683" s="122"/>
      <c r="B683" s="122"/>
      <c r="C683" s="122"/>
      <c r="D683" s="122"/>
      <c r="E683" s="122"/>
      <c r="F683" s="122"/>
      <c r="G683" s="122"/>
      <c r="H683" s="122"/>
      <c r="I683" s="122"/>
    </row>
    <row r="684" spans="1:9" ht="14.1">
      <c r="A684" s="122"/>
      <c r="B684" s="122"/>
      <c r="C684" s="122"/>
      <c r="D684" s="122"/>
      <c r="E684" s="122"/>
      <c r="F684" s="122"/>
      <c r="G684" s="122"/>
      <c r="H684" s="122"/>
      <c r="I684" s="122"/>
    </row>
    <row r="685" spans="1:9" ht="14.1">
      <c r="A685" s="122"/>
      <c r="B685" s="122"/>
      <c r="C685" s="122"/>
      <c r="D685" s="122"/>
      <c r="E685" s="122"/>
      <c r="F685" s="122"/>
      <c r="G685" s="122"/>
      <c r="H685" s="122"/>
      <c r="I685" s="122"/>
    </row>
    <row r="686" spans="1:9" ht="14.1">
      <c r="A686" s="122"/>
      <c r="B686" s="122"/>
      <c r="C686" s="122"/>
      <c r="D686" s="122"/>
      <c r="E686" s="122"/>
      <c r="F686" s="122"/>
      <c r="G686" s="122"/>
      <c r="H686" s="122"/>
      <c r="I686" s="122"/>
    </row>
    <row r="687" spans="1:9" ht="14.1">
      <c r="A687" s="122"/>
      <c r="B687" s="122"/>
      <c r="C687" s="122"/>
      <c r="D687" s="122"/>
      <c r="E687" s="122"/>
      <c r="F687" s="122"/>
      <c r="G687" s="122"/>
      <c r="H687" s="122"/>
      <c r="I687" s="122"/>
    </row>
    <row r="688" spans="1:9" ht="14.1">
      <c r="A688" s="122"/>
      <c r="B688" s="122"/>
      <c r="C688" s="122"/>
      <c r="D688" s="122"/>
      <c r="E688" s="122"/>
      <c r="F688" s="122"/>
      <c r="G688" s="122"/>
      <c r="H688" s="122"/>
      <c r="I688" s="122"/>
    </row>
    <row r="689" spans="1:9" ht="14.1">
      <c r="A689" s="122"/>
      <c r="B689" s="122"/>
      <c r="C689" s="122"/>
      <c r="D689" s="122"/>
      <c r="E689" s="122"/>
      <c r="F689" s="122"/>
      <c r="G689" s="122"/>
      <c r="H689" s="122"/>
      <c r="I689" s="122"/>
    </row>
    <row r="690" spans="1:9" ht="14.1">
      <c r="A690" s="122"/>
      <c r="B690" s="122"/>
      <c r="C690" s="122"/>
      <c r="D690" s="122"/>
      <c r="E690" s="122"/>
      <c r="F690" s="122"/>
      <c r="G690" s="122"/>
      <c r="H690" s="122"/>
      <c r="I690" s="122"/>
    </row>
    <row r="691" spans="1:9" ht="14.1">
      <c r="A691" s="122"/>
      <c r="B691" s="122"/>
      <c r="C691" s="122"/>
      <c r="D691" s="122"/>
      <c r="E691" s="122"/>
      <c r="F691" s="122"/>
      <c r="G691" s="122"/>
      <c r="H691" s="122"/>
      <c r="I691" s="122"/>
    </row>
    <row r="692" spans="1:9" ht="14.1">
      <c r="A692" s="122"/>
      <c r="B692" s="122"/>
      <c r="C692" s="122"/>
      <c r="D692" s="122"/>
      <c r="E692" s="122"/>
      <c r="F692" s="122"/>
      <c r="G692" s="122"/>
      <c r="H692" s="122"/>
      <c r="I692" s="122"/>
    </row>
    <row r="693" spans="1:9" ht="14.1">
      <c r="A693" s="122"/>
      <c r="B693" s="122"/>
      <c r="C693" s="122"/>
      <c r="D693" s="122"/>
      <c r="E693" s="122"/>
      <c r="F693" s="122"/>
      <c r="G693" s="122"/>
      <c r="H693" s="122"/>
      <c r="I693" s="122"/>
    </row>
    <row r="694" spans="1:9" ht="14.1">
      <c r="A694" s="122"/>
      <c r="B694" s="122"/>
      <c r="C694" s="122"/>
      <c r="D694" s="122"/>
      <c r="E694" s="122"/>
      <c r="F694" s="122"/>
      <c r="G694" s="122"/>
      <c r="H694" s="122"/>
      <c r="I694" s="122"/>
    </row>
    <row r="695" spans="1:9" ht="14.1">
      <c r="A695" s="122"/>
      <c r="B695" s="122"/>
      <c r="C695" s="122"/>
      <c r="D695" s="122"/>
      <c r="E695" s="122"/>
      <c r="F695" s="122"/>
      <c r="G695" s="122"/>
      <c r="H695" s="122"/>
      <c r="I695" s="122"/>
    </row>
    <row r="696" spans="1:9" ht="14.1">
      <c r="A696" s="122"/>
      <c r="B696" s="122"/>
      <c r="C696" s="122"/>
      <c r="D696" s="122"/>
      <c r="E696" s="122"/>
      <c r="F696" s="122"/>
      <c r="G696" s="122"/>
      <c r="H696" s="122"/>
      <c r="I696" s="122"/>
    </row>
    <row r="697" spans="1:9" ht="14.1">
      <c r="A697" s="122"/>
      <c r="B697" s="122"/>
      <c r="C697" s="122"/>
      <c r="D697" s="122"/>
      <c r="E697" s="122"/>
      <c r="F697" s="122"/>
      <c r="G697" s="122"/>
      <c r="H697" s="122"/>
      <c r="I697" s="122"/>
    </row>
    <row r="698" spans="1:9" ht="14.1">
      <c r="A698" s="122"/>
      <c r="B698" s="122"/>
      <c r="C698" s="122"/>
      <c r="D698" s="122"/>
      <c r="E698" s="122"/>
      <c r="F698" s="122"/>
      <c r="G698" s="122"/>
      <c r="H698" s="122"/>
      <c r="I698" s="122"/>
    </row>
    <row r="699" spans="1:9" ht="14.1">
      <c r="A699" s="122"/>
      <c r="B699" s="122"/>
      <c r="C699" s="122"/>
      <c r="D699" s="122"/>
      <c r="E699" s="122"/>
      <c r="F699" s="122"/>
      <c r="G699" s="122"/>
      <c r="H699" s="122"/>
      <c r="I699" s="122"/>
    </row>
    <row r="700" spans="1:9" ht="14.1">
      <c r="A700" s="122"/>
      <c r="B700" s="122"/>
      <c r="C700" s="122"/>
      <c r="D700" s="122"/>
      <c r="E700" s="122"/>
      <c r="F700" s="122"/>
      <c r="G700" s="122"/>
      <c r="H700" s="122"/>
      <c r="I700" s="122"/>
    </row>
    <row r="701" spans="1:9" ht="14.1">
      <c r="A701" s="122"/>
      <c r="B701" s="122"/>
      <c r="C701" s="122"/>
      <c r="D701" s="122"/>
      <c r="E701" s="122"/>
      <c r="F701" s="122"/>
      <c r="G701" s="122"/>
      <c r="H701" s="122"/>
      <c r="I701" s="122"/>
    </row>
    <row r="702" spans="1:9" ht="14.1">
      <c r="A702" s="122"/>
      <c r="B702" s="122"/>
      <c r="C702" s="122"/>
      <c r="D702" s="122"/>
      <c r="E702" s="122"/>
      <c r="F702" s="122"/>
      <c r="G702" s="122"/>
      <c r="H702" s="122"/>
      <c r="I702" s="122"/>
    </row>
    <row r="703" spans="1:9" ht="14.1">
      <c r="A703" s="122"/>
      <c r="B703" s="122"/>
      <c r="C703" s="122"/>
      <c r="D703" s="122"/>
      <c r="E703" s="122"/>
      <c r="F703" s="122"/>
      <c r="G703" s="122"/>
      <c r="H703" s="122"/>
      <c r="I703" s="122"/>
    </row>
    <row r="704" spans="1:9" ht="14.1">
      <c r="A704" s="122"/>
      <c r="B704" s="122"/>
      <c r="C704" s="122"/>
      <c r="D704" s="122"/>
      <c r="E704" s="122"/>
      <c r="F704" s="122"/>
      <c r="G704" s="122"/>
      <c r="H704" s="122"/>
      <c r="I704" s="122"/>
    </row>
    <row r="705" spans="1:9" ht="14.1">
      <c r="A705" s="122"/>
      <c r="B705" s="122"/>
      <c r="C705" s="122"/>
      <c r="D705" s="122"/>
      <c r="E705" s="122"/>
      <c r="F705" s="122"/>
      <c r="G705" s="122"/>
      <c r="H705" s="122"/>
      <c r="I705" s="122"/>
    </row>
    <row r="706" spans="1:9" ht="14.1">
      <c r="A706" s="122"/>
      <c r="B706" s="122"/>
      <c r="C706" s="122"/>
      <c r="D706" s="122"/>
      <c r="E706" s="122"/>
      <c r="F706" s="122"/>
      <c r="G706" s="122"/>
      <c r="H706" s="122"/>
      <c r="I706" s="122"/>
    </row>
    <row r="707" spans="1:9" ht="14.1">
      <c r="A707" s="122"/>
      <c r="B707" s="122"/>
      <c r="C707" s="122"/>
      <c r="D707" s="122"/>
      <c r="E707" s="122"/>
      <c r="F707" s="122"/>
      <c r="G707" s="122"/>
      <c r="H707" s="122"/>
      <c r="I707" s="122"/>
    </row>
    <row r="708" spans="1:9" ht="14.1">
      <c r="A708" s="122"/>
      <c r="B708" s="122"/>
      <c r="C708" s="122"/>
      <c r="D708" s="122"/>
      <c r="E708" s="122"/>
      <c r="F708" s="122"/>
      <c r="G708" s="122"/>
      <c r="H708" s="122"/>
      <c r="I708" s="122"/>
    </row>
    <row r="709" spans="1:9" ht="14.1">
      <c r="A709" s="122"/>
      <c r="B709" s="122"/>
      <c r="C709" s="122"/>
      <c r="D709" s="122"/>
      <c r="E709" s="122"/>
      <c r="F709" s="122"/>
      <c r="G709" s="122"/>
      <c r="H709" s="122"/>
      <c r="I709" s="122"/>
    </row>
    <row r="710" spans="1:9" ht="14.1">
      <c r="A710" s="122"/>
      <c r="B710" s="122"/>
      <c r="C710" s="122"/>
      <c r="D710" s="122"/>
      <c r="E710" s="122"/>
      <c r="F710" s="122"/>
      <c r="G710" s="122"/>
      <c r="H710" s="122"/>
      <c r="I710" s="122"/>
    </row>
    <row r="711" spans="1:9" ht="14.1">
      <c r="A711" s="122"/>
      <c r="B711" s="122"/>
      <c r="C711" s="122"/>
      <c r="D711" s="122"/>
      <c r="E711" s="122"/>
      <c r="F711" s="122"/>
      <c r="G711" s="122"/>
      <c r="H711" s="122"/>
      <c r="I711" s="122"/>
    </row>
    <row r="712" spans="1:9" ht="14.1">
      <c r="A712" s="122"/>
      <c r="B712" s="122"/>
      <c r="C712" s="122"/>
      <c r="D712" s="122"/>
      <c r="E712" s="122"/>
      <c r="F712" s="122"/>
      <c r="G712" s="122"/>
      <c r="H712" s="122"/>
      <c r="I712" s="122"/>
    </row>
    <row r="713" spans="1:9" ht="14.1">
      <c r="A713" s="122"/>
      <c r="B713" s="122"/>
      <c r="C713" s="122"/>
      <c r="D713" s="122"/>
      <c r="E713" s="122"/>
      <c r="F713" s="122"/>
      <c r="G713" s="122"/>
      <c r="H713" s="122"/>
      <c r="I713" s="122"/>
    </row>
    <row r="714" spans="1:9" ht="14.1">
      <c r="A714" s="122"/>
      <c r="B714" s="122"/>
      <c r="C714" s="122"/>
      <c r="D714" s="122"/>
      <c r="E714" s="122"/>
      <c r="F714" s="122"/>
      <c r="G714" s="122"/>
      <c r="H714" s="122"/>
      <c r="I714" s="122"/>
    </row>
    <row r="715" spans="1:9" ht="14.1">
      <c r="A715" s="122"/>
      <c r="B715" s="122"/>
      <c r="C715" s="122"/>
      <c r="D715" s="122"/>
      <c r="E715" s="122"/>
      <c r="F715" s="122"/>
      <c r="G715" s="122"/>
      <c r="H715" s="122"/>
      <c r="I715" s="122"/>
    </row>
    <row r="716" spans="1:9" ht="14.1">
      <c r="A716" s="122"/>
      <c r="B716" s="122"/>
      <c r="C716" s="122"/>
      <c r="D716" s="122"/>
      <c r="E716" s="122"/>
      <c r="F716" s="122"/>
      <c r="G716" s="122"/>
      <c r="H716" s="122"/>
      <c r="I716" s="122"/>
    </row>
    <row r="717" spans="1:9" ht="14.1">
      <c r="A717" s="122"/>
      <c r="B717" s="122"/>
      <c r="C717" s="122"/>
      <c r="D717" s="122"/>
      <c r="E717" s="122"/>
      <c r="F717" s="122"/>
      <c r="G717" s="122"/>
      <c r="H717" s="122"/>
      <c r="I717" s="122"/>
    </row>
    <row r="718" spans="1:9" ht="14.1">
      <c r="A718" s="122"/>
      <c r="B718" s="122"/>
      <c r="C718" s="122"/>
      <c r="D718" s="122"/>
      <c r="E718" s="122"/>
      <c r="F718" s="122"/>
      <c r="G718" s="122"/>
      <c r="H718" s="122"/>
      <c r="I718" s="122"/>
    </row>
    <row r="719" spans="1:9" ht="14.1">
      <c r="A719" s="122"/>
      <c r="B719" s="122"/>
      <c r="C719" s="122"/>
      <c r="D719" s="122"/>
      <c r="E719" s="122"/>
      <c r="F719" s="122"/>
      <c r="G719" s="122"/>
      <c r="H719" s="122"/>
      <c r="I719" s="122"/>
    </row>
    <row r="720" spans="1:9" ht="14.1">
      <c r="A720" s="122"/>
      <c r="B720" s="122"/>
      <c r="C720" s="122"/>
      <c r="D720" s="122"/>
      <c r="E720" s="122"/>
      <c r="F720" s="122"/>
      <c r="G720" s="122"/>
      <c r="H720" s="122"/>
      <c r="I720" s="122"/>
    </row>
    <row r="721" spans="1:9" ht="14.1">
      <c r="A721" s="122"/>
      <c r="B721" s="122"/>
      <c r="C721" s="122"/>
      <c r="D721" s="122"/>
      <c r="E721" s="122"/>
      <c r="F721" s="122"/>
      <c r="G721" s="122"/>
      <c r="H721" s="122"/>
      <c r="I721" s="122"/>
    </row>
    <row r="722" spans="1:9" ht="14.1">
      <c r="A722" s="122"/>
      <c r="B722" s="122"/>
      <c r="C722" s="122"/>
      <c r="D722" s="122"/>
      <c r="E722" s="122"/>
      <c r="F722" s="122"/>
      <c r="G722" s="122"/>
      <c r="H722" s="122"/>
      <c r="I722" s="122"/>
    </row>
    <row r="723" spans="1:9" ht="14.1">
      <c r="A723" s="122"/>
      <c r="B723" s="122"/>
      <c r="C723" s="122"/>
      <c r="D723" s="122"/>
      <c r="E723" s="122"/>
      <c r="F723" s="122"/>
      <c r="G723" s="122"/>
      <c r="H723" s="122"/>
      <c r="I723" s="122"/>
    </row>
    <row r="724" spans="1:9" ht="14.1">
      <c r="A724" s="122"/>
      <c r="B724" s="122"/>
      <c r="C724" s="122"/>
      <c r="D724" s="122"/>
      <c r="E724" s="122"/>
      <c r="F724" s="122"/>
      <c r="G724" s="122"/>
      <c r="H724" s="122"/>
      <c r="I724" s="122"/>
    </row>
    <row r="725" spans="1:9" ht="14.1">
      <c r="A725" s="122"/>
      <c r="B725" s="122"/>
      <c r="C725" s="122"/>
      <c r="D725" s="122"/>
      <c r="E725" s="122"/>
      <c r="F725" s="122"/>
      <c r="G725" s="122"/>
      <c r="H725" s="122"/>
      <c r="I725" s="122"/>
    </row>
    <row r="726" spans="1:9" ht="14.1">
      <c r="A726" s="122"/>
      <c r="B726" s="122"/>
      <c r="C726" s="122"/>
      <c r="D726" s="122"/>
      <c r="E726" s="122"/>
      <c r="F726" s="122"/>
      <c r="G726" s="122"/>
      <c r="H726" s="122"/>
      <c r="I726" s="122"/>
    </row>
    <row r="727" spans="1:9" ht="14.1">
      <c r="A727" s="122"/>
      <c r="B727" s="122"/>
      <c r="C727" s="122"/>
      <c r="D727" s="122"/>
      <c r="E727" s="122"/>
      <c r="F727" s="122"/>
      <c r="G727" s="122"/>
      <c r="H727" s="122"/>
      <c r="I727" s="122"/>
    </row>
    <row r="728" spans="1:9" ht="14.1">
      <c r="A728" s="122"/>
      <c r="B728" s="122"/>
      <c r="C728" s="122"/>
      <c r="D728" s="122"/>
      <c r="E728" s="122"/>
      <c r="F728" s="122"/>
      <c r="G728" s="122"/>
      <c r="H728" s="122"/>
      <c r="I728" s="122"/>
    </row>
    <row r="729" spans="1:9" ht="14.1">
      <c r="A729" s="122"/>
      <c r="B729" s="122"/>
      <c r="C729" s="122"/>
      <c r="D729" s="122"/>
      <c r="E729" s="122"/>
      <c r="F729" s="122"/>
      <c r="G729" s="122"/>
      <c r="H729" s="122"/>
      <c r="I729" s="122"/>
    </row>
    <row r="730" spans="1:9" ht="14.1">
      <c r="A730" s="122"/>
      <c r="B730" s="122"/>
      <c r="C730" s="122"/>
      <c r="D730" s="122"/>
      <c r="E730" s="122"/>
      <c r="F730" s="122"/>
      <c r="G730" s="122"/>
      <c r="H730" s="122"/>
      <c r="I730" s="122"/>
    </row>
    <row r="731" spans="1:9" ht="14.1">
      <c r="A731" s="122"/>
      <c r="B731" s="122"/>
      <c r="C731" s="122"/>
      <c r="D731" s="122"/>
      <c r="E731" s="122"/>
      <c r="F731" s="122"/>
      <c r="G731" s="122"/>
      <c r="H731" s="122"/>
      <c r="I731" s="122"/>
    </row>
    <row r="732" spans="1:9" ht="14.1">
      <c r="A732" s="122"/>
      <c r="B732" s="122"/>
      <c r="C732" s="122"/>
      <c r="D732" s="122"/>
      <c r="E732" s="122"/>
      <c r="F732" s="122"/>
      <c r="G732" s="122"/>
      <c r="H732" s="122"/>
      <c r="I732" s="122"/>
    </row>
    <row r="733" spans="1:9" ht="14.1">
      <c r="A733" s="122"/>
      <c r="B733" s="122"/>
      <c r="C733" s="122"/>
      <c r="D733" s="122"/>
      <c r="E733" s="122"/>
      <c r="F733" s="122"/>
      <c r="G733" s="122"/>
      <c r="H733" s="122"/>
      <c r="I733" s="122"/>
    </row>
    <row r="734" spans="1:9" ht="14.1">
      <c r="A734" s="122"/>
      <c r="B734" s="122"/>
      <c r="C734" s="122"/>
      <c r="D734" s="122"/>
      <c r="E734" s="122"/>
      <c r="F734" s="122"/>
      <c r="G734" s="122"/>
      <c r="H734" s="122"/>
      <c r="I734" s="122"/>
    </row>
    <row r="735" spans="1:9" ht="14.1">
      <c r="A735" s="122"/>
      <c r="B735" s="122"/>
      <c r="C735" s="122"/>
      <c r="D735" s="122"/>
      <c r="E735" s="122"/>
      <c r="F735" s="122"/>
      <c r="G735" s="122"/>
      <c r="H735" s="122"/>
      <c r="I735" s="122"/>
    </row>
    <row r="736" spans="1:9" ht="14.1">
      <c r="A736" s="122"/>
      <c r="B736" s="122"/>
      <c r="C736" s="122"/>
      <c r="D736" s="122"/>
      <c r="E736" s="122"/>
      <c r="F736" s="122"/>
      <c r="G736" s="122"/>
      <c r="H736" s="122"/>
      <c r="I736" s="122"/>
    </row>
    <row r="737" spans="1:9" ht="14.1">
      <c r="A737" s="122"/>
      <c r="B737" s="122"/>
      <c r="C737" s="122"/>
      <c r="D737" s="122"/>
      <c r="E737" s="122"/>
      <c r="F737" s="122"/>
      <c r="G737" s="122"/>
      <c r="H737" s="122"/>
      <c r="I737" s="122"/>
    </row>
    <row r="738" spans="1:9" ht="14.1">
      <c r="A738" s="122"/>
      <c r="B738" s="122"/>
      <c r="C738" s="122"/>
      <c r="D738" s="122"/>
      <c r="E738" s="122"/>
      <c r="F738" s="122"/>
      <c r="G738" s="122"/>
      <c r="H738" s="122"/>
      <c r="I738" s="122"/>
    </row>
    <row r="739" spans="1:9" ht="14.1">
      <c r="A739" s="122"/>
      <c r="B739" s="122"/>
      <c r="C739" s="122"/>
      <c r="D739" s="122"/>
      <c r="E739" s="122"/>
      <c r="F739" s="122"/>
      <c r="G739" s="122"/>
      <c r="H739" s="122"/>
      <c r="I739" s="122"/>
    </row>
    <row r="740" spans="1:9" ht="14.1">
      <c r="A740" s="122"/>
      <c r="B740" s="122"/>
      <c r="C740" s="122"/>
      <c r="D740" s="122"/>
      <c r="E740" s="122"/>
      <c r="F740" s="122"/>
      <c r="G740" s="122"/>
      <c r="H740" s="122"/>
      <c r="I740" s="122"/>
    </row>
    <row r="741" spans="1:9" ht="14.1">
      <c r="A741" s="122"/>
      <c r="B741" s="122"/>
      <c r="C741" s="122"/>
      <c r="D741" s="122"/>
      <c r="E741" s="122"/>
      <c r="F741" s="122"/>
      <c r="G741" s="122"/>
      <c r="H741" s="122"/>
      <c r="I741" s="122"/>
    </row>
    <row r="742" spans="1:9" ht="14.1">
      <c r="A742" s="122"/>
      <c r="B742" s="122"/>
      <c r="C742" s="122"/>
      <c r="D742" s="122"/>
      <c r="E742" s="122"/>
      <c r="F742" s="122"/>
      <c r="G742" s="122"/>
      <c r="H742" s="122"/>
      <c r="I742" s="122"/>
    </row>
    <row r="743" spans="1:9" ht="14.1">
      <c r="A743" s="122"/>
      <c r="B743" s="122"/>
      <c r="C743" s="122"/>
      <c r="D743" s="122"/>
      <c r="E743" s="122"/>
      <c r="F743" s="122"/>
      <c r="G743" s="122"/>
      <c r="H743" s="122"/>
      <c r="I743" s="122"/>
    </row>
    <row r="744" spans="1:9" ht="14.1">
      <c r="A744" s="122"/>
      <c r="B744" s="122"/>
      <c r="C744" s="122"/>
      <c r="D744" s="122"/>
      <c r="E744" s="122"/>
      <c r="F744" s="122"/>
      <c r="G744" s="122"/>
      <c r="H744" s="122"/>
      <c r="I744" s="122"/>
    </row>
    <row r="745" spans="1:9" ht="14.1">
      <c r="A745" s="122"/>
      <c r="B745" s="122"/>
      <c r="C745" s="122"/>
      <c r="D745" s="122"/>
      <c r="E745" s="122"/>
      <c r="F745" s="122"/>
      <c r="G745" s="122"/>
      <c r="H745" s="122"/>
      <c r="I745" s="122"/>
    </row>
    <row r="746" spans="1:9" ht="14.1">
      <c r="A746" s="122"/>
      <c r="B746" s="122"/>
      <c r="C746" s="122"/>
      <c r="D746" s="122"/>
      <c r="E746" s="122"/>
      <c r="F746" s="122"/>
      <c r="G746" s="122"/>
      <c r="H746" s="122"/>
      <c r="I746" s="122"/>
    </row>
    <row r="747" spans="1:9" ht="14.1">
      <c r="A747" s="122"/>
      <c r="B747" s="122"/>
      <c r="C747" s="122"/>
      <c r="D747" s="122"/>
      <c r="E747" s="122"/>
      <c r="F747" s="122"/>
      <c r="G747" s="122"/>
      <c r="H747" s="122"/>
      <c r="I747" s="122"/>
    </row>
    <row r="748" spans="1:9" ht="14.1">
      <c r="A748" s="122"/>
      <c r="B748" s="122"/>
      <c r="C748" s="122"/>
      <c r="D748" s="122"/>
      <c r="E748" s="122"/>
      <c r="F748" s="122"/>
      <c r="G748" s="122"/>
      <c r="H748" s="122"/>
      <c r="I748" s="122"/>
    </row>
    <row r="749" spans="1:9" ht="14.1">
      <c r="A749" s="122"/>
      <c r="B749" s="122"/>
      <c r="C749" s="122"/>
      <c r="D749" s="122"/>
      <c r="E749" s="122"/>
      <c r="F749" s="122"/>
      <c r="G749" s="122"/>
      <c r="H749" s="122"/>
      <c r="I749" s="122"/>
    </row>
    <row r="750" spans="1:9" ht="14.1">
      <c r="A750" s="122"/>
      <c r="B750" s="122"/>
      <c r="C750" s="122"/>
      <c r="D750" s="122"/>
      <c r="E750" s="122"/>
      <c r="F750" s="122"/>
      <c r="G750" s="122"/>
      <c r="H750" s="122"/>
      <c r="I750" s="122"/>
    </row>
    <row r="751" spans="1:9" ht="14.1">
      <c r="A751" s="122"/>
      <c r="B751" s="122"/>
      <c r="C751" s="122"/>
      <c r="D751" s="122"/>
      <c r="E751" s="122"/>
      <c r="F751" s="122"/>
      <c r="G751" s="122"/>
      <c r="H751" s="122"/>
      <c r="I751" s="122"/>
    </row>
    <row r="752" spans="1:9" ht="14.1">
      <c r="A752" s="122"/>
      <c r="B752" s="122"/>
      <c r="C752" s="122"/>
      <c r="D752" s="122"/>
      <c r="E752" s="122"/>
      <c r="F752" s="122"/>
      <c r="G752" s="122"/>
      <c r="H752" s="122"/>
      <c r="I752" s="122"/>
    </row>
    <row r="753" spans="1:9" ht="14.1">
      <c r="A753" s="122"/>
      <c r="B753" s="122"/>
      <c r="C753" s="122"/>
      <c r="D753" s="122"/>
      <c r="E753" s="122"/>
      <c r="F753" s="122"/>
      <c r="G753" s="122"/>
      <c r="H753" s="122"/>
      <c r="I753" s="122"/>
    </row>
    <row r="754" spans="1:9" ht="14.1">
      <c r="A754" s="122"/>
      <c r="B754" s="122"/>
      <c r="C754" s="122"/>
      <c r="D754" s="122"/>
      <c r="E754" s="122"/>
      <c r="F754" s="122"/>
      <c r="G754" s="122"/>
      <c r="H754" s="122"/>
      <c r="I754" s="122"/>
    </row>
    <row r="755" spans="1:9" ht="14.1">
      <c r="A755" s="122"/>
      <c r="B755" s="122"/>
      <c r="C755" s="122"/>
      <c r="D755" s="122"/>
      <c r="E755" s="122"/>
      <c r="F755" s="122"/>
      <c r="G755" s="122"/>
      <c r="H755" s="122"/>
      <c r="I755" s="122"/>
    </row>
    <row r="756" spans="1:9" ht="14.1">
      <c r="A756" s="122"/>
      <c r="B756" s="122"/>
      <c r="C756" s="122"/>
      <c r="D756" s="122"/>
      <c r="E756" s="122"/>
      <c r="F756" s="122"/>
      <c r="G756" s="122"/>
      <c r="H756" s="122"/>
      <c r="I756" s="122"/>
    </row>
    <row r="757" spans="1:9" ht="14.1">
      <c r="A757" s="122"/>
      <c r="B757" s="122"/>
      <c r="C757" s="122"/>
      <c r="D757" s="122"/>
      <c r="E757" s="122"/>
      <c r="F757" s="122"/>
      <c r="G757" s="122"/>
      <c r="H757" s="122"/>
      <c r="I757" s="122"/>
    </row>
    <row r="758" spans="1:9" ht="14.1">
      <c r="A758" s="122"/>
      <c r="B758" s="122"/>
      <c r="C758" s="122"/>
      <c r="D758" s="122"/>
      <c r="E758" s="122"/>
      <c r="F758" s="122"/>
      <c r="G758" s="122"/>
      <c r="H758" s="122"/>
      <c r="I758" s="122"/>
    </row>
    <row r="759" spans="1:9" ht="14.1">
      <c r="A759" s="122"/>
      <c r="B759" s="122"/>
      <c r="C759" s="122"/>
      <c r="D759" s="122"/>
      <c r="E759" s="122"/>
      <c r="F759" s="122"/>
      <c r="G759" s="122"/>
      <c r="H759" s="122"/>
      <c r="I759" s="122"/>
    </row>
    <row r="760" spans="1:9" ht="14.1">
      <c r="A760" s="122"/>
      <c r="B760" s="122"/>
      <c r="C760" s="122"/>
      <c r="D760" s="122"/>
      <c r="E760" s="122"/>
      <c r="F760" s="122"/>
      <c r="G760" s="122"/>
      <c r="H760" s="122"/>
      <c r="I760" s="122"/>
    </row>
    <row r="761" spans="1:9" ht="14.1">
      <c r="A761" s="122"/>
      <c r="B761" s="122"/>
      <c r="C761" s="122"/>
      <c r="D761" s="122"/>
      <c r="E761" s="122"/>
      <c r="F761" s="122"/>
      <c r="G761" s="122"/>
      <c r="H761" s="122"/>
      <c r="I761" s="122"/>
    </row>
    <row r="762" spans="1:9" ht="14.1">
      <c r="A762" s="122"/>
      <c r="B762" s="122"/>
      <c r="C762" s="122"/>
      <c r="D762" s="122"/>
      <c r="E762" s="122"/>
      <c r="F762" s="122"/>
      <c r="G762" s="122"/>
      <c r="H762" s="122"/>
      <c r="I762" s="122"/>
    </row>
    <row r="763" spans="1:9" ht="14.1">
      <c r="A763" s="122"/>
      <c r="B763" s="122"/>
      <c r="C763" s="122"/>
      <c r="D763" s="122"/>
      <c r="E763" s="122"/>
      <c r="F763" s="122"/>
      <c r="G763" s="122"/>
      <c r="H763" s="122"/>
      <c r="I763" s="122"/>
    </row>
    <row r="764" spans="1:9" ht="14.1">
      <c r="A764" s="122"/>
      <c r="B764" s="122"/>
      <c r="C764" s="122"/>
      <c r="D764" s="122"/>
      <c r="E764" s="122"/>
      <c r="F764" s="122"/>
      <c r="G764" s="122"/>
      <c r="H764" s="122"/>
      <c r="I764" s="122"/>
    </row>
    <row r="765" spans="1:9" ht="14.1">
      <c r="A765" s="122"/>
      <c r="B765" s="122"/>
      <c r="C765" s="122"/>
      <c r="D765" s="122"/>
      <c r="E765" s="122"/>
      <c r="F765" s="122"/>
      <c r="G765" s="122"/>
      <c r="H765" s="122"/>
      <c r="I765" s="122"/>
    </row>
    <row r="766" spans="1:9" ht="14.1">
      <c r="A766" s="122"/>
      <c r="B766" s="122"/>
      <c r="C766" s="122"/>
      <c r="D766" s="122"/>
      <c r="E766" s="122"/>
      <c r="F766" s="122"/>
      <c r="G766" s="122"/>
      <c r="H766" s="122"/>
      <c r="I766" s="122"/>
    </row>
    <row r="767" spans="1:9" ht="14.1">
      <c r="A767" s="122"/>
      <c r="B767" s="122"/>
      <c r="C767" s="122"/>
      <c r="D767" s="122"/>
      <c r="E767" s="122"/>
      <c r="F767" s="122"/>
      <c r="G767" s="122"/>
      <c r="H767" s="122"/>
      <c r="I767" s="122"/>
    </row>
    <row r="768" spans="1:9" ht="14.1">
      <c r="A768" s="122"/>
      <c r="B768" s="122"/>
      <c r="C768" s="122"/>
      <c r="D768" s="122"/>
      <c r="E768" s="122"/>
      <c r="F768" s="122"/>
      <c r="G768" s="122"/>
      <c r="H768" s="122"/>
      <c r="I768" s="122"/>
    </row>
    <row r="769" spans="1:9" ht="14.1">
      <c r="A769" s="122"/>
      <c r="B769" s="122"/>
      <c r="C769" s="122"/>
      <c r="D769" s="122"/>
      <c r="E769" s="122"/>
      <c r="F769" s="122"/>
      <c r="G769" s="122"/>
      <c r="H769" s="122"/>
      <c r="I769" s="122"/>
    </row>
    <row r="770" spans="1:9" ht="14.1">
      <c r="A770" s="122"/>
      <c r="B770" s="122"/>
      <c r="C770" s="122"/>
      <c r="D770" s="122"/>
      <c r="E770" s="122"/>
      <c r="F770" s="122"/>
      <c r="G770" s="122"/>
      <c r="H770" s="122"/>
      <c r="I770" s="122"/>
    </row>
    <row r="771" spans="1:9" ht="14.1">
      <c r="A771" s="122"/>
      <c r="B771" s="122"/>
      <c r="C771" s="122"/>
      <c r="D771" s="122"/>
      <c r="E771" s="122"/>
      <c r="F771" s="122"/>
      <c r="G771" s="122"/>
      <c r="H771" s="122"/>
      <c r="I771" s="122"/>
    </row>
    <row r="772" spans="1:9" ht="14.1">
      <c r="A772" s="122"/>
      <c r="B772" s="122"/>
      <c r="C772" s="122"/>
      <c r="D772" s="122"/>
      <c r="E772" s="122"/>
      <c r="F772" s="122"/>
      <c r="G772" s="122"/>
      <c r="H772" s="122"/>
      <c r="I772" s="122"/>
    </row>
    <row r="773" spans="1:9" ht="14.1">
      <c r="A773" s="122"/>
      <c r="B773" s="122"/>
      <c r="C773" s="122"/>
      <c r="D773" s="122"/>
      <c r="E773" s="122"/>
      <c r="F773" s="122"/>
      <c r="G773" s="122"/>
      <c r="H773" s="122"/>
      <c r="I773" s="122"/>
    </row>
    <row r="774" spans="1:9" ht="14.1">
      <c r="A774" s="122"/>
      <c r="B774" s="122"/>
      <c r="C774" s="122"/>
      <c r="D774" s="122"/>
      <c r="E774" s="122"/>
      <c r="F774" s="122"/>
      <c r="G774" s="122"/>
      <c r="H774" s="122"/>
      <c r="I774" s="122"/>
    </row>
    <row r="775" spans="1:9" ht="14.1">
      <c r="A775" s="122"/>
      <c r="B775" s="122"/>
      <c r="C775" s="122"/>
      <c r="D775" s="122"/>
      <c r="E775" s="122"/>
      <c r="F775" s="122"/>
      <c r="G775" s="122"/>
      <c r="H775" s="122"/>
      <c r="I775" s="122"/>
    </row>
    <row r="776" spans="1:9" ht="14.1">
      <c r="A776" s="122"/>
      <c r="B776" s="122"/>
      <c r="C776" s="122"/>
      <c r="D776" s="122"/>
      <c r="E776" s="122"/>
      <c r="F776" s="122"/>
      <c r="G776" s="122"/>
      <c r="H776" s="122"/>
      <c r="I776" s="122"/>
    </row>
    <row r="777" spans="1:9" ht="14.1">
      <c r="A777" s="122"/>
      <c r="B777" s="122"/>
      <c r="C777" s="122"/>
      <c r="D777" s="122"/>
      <c r="E777" s="122"/>
      <c r="F777" s="122"/>
      <c r="G777" s="122"/>
      <c r="H777" s="122"/>
      <c r="I777" s="122"/>
    </row>
    <row r="778" spans="1:9" ht="14.1">
      <c r="A778" s="122"/>
      <c r="B778" s="122"/>
      <c r="C778" s="122"/>
      <c r="D778" s="122"/>
      <c r="E778" s="122"/>
      <c r="F778" s="122"/>
      <c r="G778" s="122"/>
      <c r="H778" s="122"/>
      <c r="I778" s="122"/>
    </row>
    <row r="779" spans="1:9" ht="14.1">
      <c r="A779" s="122"/>
      <c r="B779" s="122"/>
      <c r="C779" s="122"/>
      <c r="D779" s="122"/>
      <c r="E779" s="122"/>
      <c r="F779" s="122"/>
      <c r="G779" s="122"/>
      <c r="H779" s="122"/>
      <c r="I779" s="122"/>
    </row>
    <row r="780" spans="1:9" ht="14.1">
      <c r="A780" s="122"/>
      <c r="B780" s="122"/>
      <c r="C780" s="122"/>
      <c r="D780" s="122"/>
      <c r="E780" s="122"/>
      <c r="F780" s="122"/>
      <c r="G780" s="122"/>
      <c r="H780" s="122"/>
      <c r="I780" s="122"/>
    </row>
    <row r="781" spans="1:9" ht="14.1">
      <c r="A781" s="122"/>
      <c r="B781" s="122"/>
      <c r="C781" s="122"/>
      <c r="D781" s="122"/>
      <c r="E781" s="122"/>
      <c r="F781" s="122"/>
      <c r="G781" s="122"/>
      <c r="H781" s="122"/>
      <c r="I781" s="122"/>
    </row>
    <row r="782" spans="1:9" ht="14.1">
      <c r="A782" s="122"/>
      <c r="B782" s="122"/>
      <c r="C782" s="122"/>
      <c r="D782" s="122"/>
      <c r="E782" s="122"/>
      <c r="F782" s="122"/>
      <c r="G782" s="122"/>
      <c r="H782" s="122"/>
      <c r="I782" s="122"/>
    </row>
    <row r="783" spans="1:9" ht="14.1">
      <c r="A783" s="122"/>
      <c r="B783" s="122"/>
      <c r="C783" s="122"/>
      <c r="D783" s="122"/>
      <c r="E783" s="122"/>
      <c r="F783" s="122"/>
      <c r="G783" s="122"/>
      <c r="H783" s="122"/>
      <c r="I783" s="122"/>
    </row>
    <row r="784" spans="1:9" ht="14.1">
      <c r="A784" s="122"/>
      <c r="B784" s="122"/>
      <c r="C784" s="122"/>
      <c r="D784" s="122"/>
      <c r="E784" s="122"/>
      <c r="F784" s="122"/>
      <c r="G784" s="122"/>
      <c r="H784" s="122"/>
      <c r="I784" s="122"/>
    </row>
    <row r="785" spans="1:9" ht="14.1">
      <c r="A785" s="122"/>
      <c r="B785" s="122"/>
      <c r="C785" s="122"/>
      <c r="D785" s="122"/>
      <c r="E785" s="122"/>
      <c r="F785" s="122"/>
      <c r="G785" s="122"/>
      <c r="H785" s="122"/>
      <c r="I785" s="122"/>
    </row>
    <row r="786" spans="1:9" ht="14.1">
      <c r="A786" s="122"/>
      <c r="B786" s="122"/>
      <c r="C786" s="122"/>
      <c r="D786" s="122"/>
      <c r="E786" s="122"/>
      <c r="F786" s="122"/>
      <c r="G786" s="122"/>
      <c r="H786" s="122"/>
      <c r="I786" s="122"/>
    </row>
    <row r="787" spans="1:9" ht="14.1">
      <c r="A787" s="122"/>
      <c r="B787" s="122"/>
      <c r="C787" s="122"/>
      <c r="D787" s="122"/>
      <c r="E787" s="122"/>
      <c r="F787" s="122"/>
      <c r="G787" s="122"/>
      <c r="H787" s="122"/>
      <c r="I787" s="122"/>
    </row>
    <row r="788" spans="1:9" ht="14.1">
      <c r="A788" s="122"/>
      <c r="B788" s="122"/>
      <c r="C788" s="122"/>
      <c r="D788" s="122"/>
      <c r="E788" s="122"/>
      <c r="F788" s="122"/>
      <c r="G788" s="122"/>
      <c r="H788" s="122"/>
      <c r="I788" s="122"/>
    </row>
    <row r="789" spans="1:9" ht="14.1">
      <c r="A789" s="122"/>
      <c r="B789" s="122"/>
      <c r="C789" s="122"/>
      <c r="D789" s="122"/>
      <c r="E789" s="122"/>
      <c r="F789" s="122"/>
      <c r="G789" s="122"/>
      <c r="H789" s="122"/>
      <c r="I789" s="122"/>
    </row>
    <row r="790" spans="1:9" ht="14.1">
      <c r="A790" s="122"/>
      <c r="B790" s="122"/>
      <c r="C790" s="122"/>
      <c r="D790" s="122"/>
      <c r="E790" s="122"/>
      <c r="F790" s="122"/>
      <c r="G790" s="122"/>
      <c r="H790" s="122"/>
      <c r="I790" s="122"/>
    </row>
    <row r="791" spans="1:9" ht="14.1">
      <c r="A791" s="122"/>
      <c r="B791" s="122"/>
      <c r="C791" s="122"/>
      <c r="D791" s="122"/>
      <c r="E791" s="122"/>
      <c r="F791" s="122"/>
      <c r="G791" s="122"/>
      <c r="H791" s="122"/>
      <c r="I791" s="122"/>
    </row>
    <row r="792" spans="1:9" ht="14.1">
      <c r="A792" s="122"/>
      <c r="B792" s="122"/>
      <c r="C792" s="122"/>
      <c r="D792" s="122"/>
      <c r="E792" s="122"/>
      <c r="F792" s="122"/>
      <c r="G792" s="122"/>
      <c r="H792" s="122"/>
      <c r="I792" s="122"/>
    </row>
    <row r="793" spans="1:9" ht="14.1">
      <c r="A793" s="122"/>
      <c r="B793" s="122"/>
      <c r="C793" s="122"/>
      <c r="D793" s="122"/>
      <c r="E793" s="122"/>
      <c r="F793" s="122"/>
      <c r="G793" s="122"/>
      <c r="H793" s="122"/>
      <c r="I793" s="122"/>
    </row>
    <row r="794" spans="1:9" ht="14.1">
      <c r="A794" s="122"/>
      <c r="B794" s="122"/>
      <c r="C794" s="122"/>
      <c r="D794" s="122"/>
      <c r="E794" s="122"/>
      <c r="F794" s="122"/>
      <c r="G794" s="122"/>
      <c r="H794" s="122"/>
      <c r="I794" s="122"/>
    </row>
    <row r="795" spans="1:9" ht="14.1">
      <c r="A795" s="122"/>
      <c r="B795" s="122"/>
      <c r="C795" s="122"/>
      <c r="D795" s="122"/>
      <c r="E795" s="122"/>
      <c r="F795" s="122"/>
      <c r="G795" s="122"/>
      <c r="H795" s="122"/>
      <c r="I795" s="122"/>
    </row>
    <row r="796" spans="1:9" ht="14.1">
      <c r="A796" s="122"/>
      <c r="B796" s="122"/>
      <c r="C796" s="122"/>
      <c r="D796" s="122"/>
      <c r="E796" s="122"/>
      <c r="F796" s="122"/>
      <c r="G796" s="122"/>
      <c r="H796" s="122"/>
      <c r="I796" s="122"/>
    </row>
    <row r="797" spans="1:9" ht="14.1">
      <c r="A797" s="122"/>
      <c r="B797" s="122"/>
      <c r="C797" s="122"/>
      <c r="D797" s="122"/>
      <c r="E797" s="122"/>
      <c r="F797" s="122"/>
      <c r="G797" s="122"/>
      <c r="H797" s="122"/>
      <c r="I797" s="122"/>
    </row>
    <row r="798" spans="1:9" ht="14.1">
      <c r="A798" s="122"/>
      <c r="B798" s="122"/>
      <c r="C798" s="122"/>
      <c r="D798" s="122"/>
      <c r="E798" s="122"/>
      <c r="F798" s="122"/>
      <c r="G798" s="122"/>
      <c r="H798" s="122"/>
      <c r="I798" s="122"/>
    </row>
    <row r="799" spans="1:9" ht="14.1">
      <c r="A799" s="122"/>
      <c r="B799" s="122"/>
      <c r="C799" s="122"/>
      <c r="D799" s="122"/>
      <c r="E799" s="122"/>
      <c r="F799" s="122"/>
      <c r="G799" s="122"/>
      <c r="H799" s="122"/>
      <c r="I799" s="122"/>
    </row>
    <row r="800" spans="1:9" ht="14.1">
      <c r="A800" s="122"/>
      <c r="B800" s="122"/>
      <c r="C800" s="122"/>
      <c r="D800" s="122"/>
      <c r="E800" s="122"/>
      <c r="F800" s="122"/>
      <c r="G800" s="122"/>
      <c r="H800" s="122"/>
      <c r="I800" s="122"/>
    </row>
    <row r="801" spans="1:9" ht="14.1">
      <c r="A801" s="122"/>
      <c r="B801" s="122"/>
      <c r="C801" s="122"/>
      <c r="D801" s="122"/>
      <c r="E801" s="122"/>
      <c r="F801" s="122"/>
      <c r="G801" s="122"/>
      <c r="H801" s="122"/>
      <c r="I801" s="122"/>
    </row>
    <row r="802" spans="1:9" ht="14.1">
      <c r="A802" s="122"/>
      <c r="B802" s="122"/>
      <c r="C802" s="122"/>
      <c r="D802" s="122"/>
      <c r="E802" s="122"/>
      <c r="F802" s="122"/>
      <c r="G802" s="122"/>
      <c r="H802" s="122"/>
      <c r="I802" s="122"/>
    </row>
    <row r="803" spans="1:9" ht="14.1">
      <c r="A803" s="122"/>
      <c r="B803" s="122"/>
      <c r="C803" s="122"/>
      <c r="D803" s="122"/>
      <c r="E803" s="122"/>
      <c r="F803" s="122"/>
      <c r="G803" s="122"/>
      <c r="H803" s="122"/>
      <c r="I803" s="122"/>
    </row>
    <row r="804" spans="1:9" ht="14.1">
      <c r="A804" s="122"/>
      <c r="B804" s="122"/>
      <c r="C804" s="122"/>
      <c r="D804" s="122"/>
      <c r="E804" s="122"/>
      <c r="F804" s="122"/>
      <c r="G804" s="122"/>
      <c r="H804" s="122"/>
      <c r="I804" s="122"/>
    </row>
    <row r="805" spans="1:9" ht="14.1">
      <c r="A805" s="122"/>
      <c r="B805" s="122"/>
      <c r="C805" s="122"/>
      <c r="D805" s="122"/>
      <c r="E805" s="122"/>
      <c r="F805" s="122"/>
      <c r="G805" s="122"/>
      <c r="H805" s="122"/>
      <c r="I805" s="122"/>
    </row>
    <row r="806" spans="1:9" ht="14.1">
      <c r="A806" s="122"/>
      <c r="B806" s="122"/>
      <c r="C806" s="122"/>
      <c r="D806" s="122"/>
      <c r="E806" s="122"/>
      <c r="F806" s="122"/>
      <c r="G806" s="122"/>
      <c r="H806" s="122"/>
      <c r="I806" s="122"/>
    </row>
    <row r="807" spans="1:9" ht="14.1">
      <c r="A807" s="122"/>
      <c r="B807" s="122"/>
      <c r="C807" s="122"/>
      <c r="D807" s="122"/>
      <c r="E807" s="122"/>
      <c r="F807" s="122"/>
      <c r="G807" s="122"/>
      <c r="H807" s="122"/>
      <c r="I807" s="122"/>
    </row>
    <row r="808" spans="1:9" ht="14.1">
      <c r="A808" s="122"/>
      <c r="B808" s="122"/>
      <c r="C808" s="122"/>
      <c r="D808" s="122"/>
      <c r="E808" s="122"/>
      <c r="F808" s="122"/>
      <c r="G808" s="122"/>
      <c r="H808" s="122"/>
      <c r="I808" s="122"/>
    </row>
    <row r="809" spans="1:9" ht="14.1">
      <c r="A809" s="122"/>
      <c r="B809" s="122"/>
      <c r="C809" s="122"/>
      <c r="D809" s="122"/>
      <c r="E809" s="122"/>
      <c r="F809" s="122"/>
      <c r="G809" s="122"/>
      <c r="H809" s="122"/>
      <c r="I809" s="122"/>
    </row>
    <row r="810" spans="1:9" ht="14.1">
      <c r="A810" s="122"/>
      <c r="B810" s="122"/>
      <c r="C810" s="122"/>
      <c r="D810" s="122"/>
      <c r="E810" s="122"/>
      <c r="F810" s="122"/>
      <c r="G810" s="122"/>
      <c r="H810" s="122"/>
      <c r="I810" s="122"/>
    </row>
    <row r="811" spans="1:9" ht="14.1">
      <c r="A811" s="122"/>
      <c r="B811" s="122"/>
      <c r="C811" s="122"/>
      <c r="D811" s="122"/>
      <c r="E811" s="122"/>
      <c r="F811" s="122"/>
      <c r="G811" s="122"/>
      <c r="H811" s="122"/>
      <c r="I811" s="122"/>
    </row>
    <row r="812" spans="1:9" ht="14.1">
      <c r="A812" s="122"/>
      <c r="B812" s="122"/>
      <c r="C812" s="122"/>
      <c r="D812" s="122"/>
      <c r="E812" s="122"/>
      <c r="F812" s="122"/>
      <c r="G812" s="122"/>
      <c r="H812" s="122"/>
      <c r="I812" s="122"/>
    </row>
    <row r="813" spans="1:9" ht="14.1">
      <c r="A813" s="122"/>
      <c r="B813" s="122"/>
      <c r="C813" s="122"/>
      <c r="D813" s="122"/>
      <c r="E813" s="122"/>
      <c r="F813" s="122"/>
      <c r="G813" s="122"/>
      <c r="H813" s="122"/>
      <c r="I813" s="122"/>
    </row>
    <row r="814" spans="1:9" ht="14.1">
      <c r="A814" s="122"/>
      <c r="B814" s="122"/>
      <c r="C814" s="122"/>
      <c r="D814" s="122"/>
      <c r="E814" s="122"/>
      <c r="F814" s="122"/>
      <c r="G814" s="122"/>
      <c r="H814" s="122"/>
      <c r="I814" s="122"/>
    </row>
    <row r="815" spans="1:9" ht="14.1">
      <c r="A815" s="122"/>
      <c r="B815" s="122"/>
      <c r="C815" s="122"/>
      <c r="D815" s="122"/>
      <c r="E815" s="122"/>
      <c r="F815" s="122"/>
      <c r="G815" s="122"/>
      <c r="H815" s="122"/>
      <c r="I815" s="122"/>
    </row>
    <row r="816" spans="1:9" ht="14.1">
      <c r="A816" s="122"/>
      <c r="B816" s="122"/>
      <c r="C816" s="122"/>
      <c r="D816" s="122"/>
      <c r="E816" s="122"/>
      <c r="F816" s="122"/>
      <c r="G816" s="122"/>
      <c r="H816" s="122"/>
      <c r="I816" s="122"/>
    </row>
    <row r="817" spans="1:9" ht="14.1">
      <c r="A817" s="122"/>
      <c r="B817" s="122"/>
      <c r="C817" s="122"/>
      <c r="D817" s="122"/>
      <c r="E817" s="122"/>
      <c r="F817" s="122"/>
      <c r="G817" s="122"/>
      <c r="H817" s="122"/>
      <c r="I817" s="122"/>
    </row>
    <row r="818" spans="1:9" ht="14.1">
      <c r="A818" s="122"/>
      <c r="B818" s="122"/>
      <c r="C818" s="122"/>
      <c r="D818" s="122"/>
      <c r="E818" s="122"/>
      <c r="F818" s="122"/>
      <c r="G818" s="122"/>
      <c r="H818" s="122"/>
      <c r="I818" s="122"/>
    </row>
    <row r="819" spans="1:9" ht="14.1">
      <c r="A819" s="122"/>
      <c r="B819" s="122"/>
      <c r="C819" s="122"/>
      <c r="D819" s="122"/>
      <c r="E819" s="122"/>
      <c r="F819" s="122"/>
      <c r="G819" s="122"/>
      <c r="H819" s="122"/>
      <c r="I819" s="122"/>
    </row>
    <row r="820" spans="1:9" ht="14.1">
      <c r="A820" s="122"/>
      <c r="B820" s="122"/>
      <c r="C820" s="122"/>
      <c r="D820" s="122"/>
      <c r="E820" s="122"/>
      <c r="F820" s="122"/>
      <c r="G820" s="122"/>
      <c r="H820" s="122"/>
      <c r="I820" s="122"/>
    </row>
    <row r="821" spans="1:9" ht="14.1">
      <c r="A821" s="122"/>
      <c r="B821" s="122"/>
      <c r="C821" s="122"/>
      <c r="D821" s="122"/>
      <c r="E821" s="122"/>
      <c r="F821" s="122"/>
      <c r="G821" s="122"/>
      <c r="H821" s="122"/>
      <c r="I821" s="122"/>
    </row>
    <row r="822" spans="1:9" ht="14.1">
      <c r="A822" s="122"/>
      <c r="B822" s="122"/>
      <c r="C822" s="122"/>
      <c r="D822" s="122"/>
      <c r="E822" s="122"/>
      <c r="F822" s="122"/>
      <c r="G822" s="122"/>
      <c r="H822" s="122"/>
      <c r="I822" s="122"/>
    </row>
    <row r="823" spans="1:9" ht="14.1">
      <c r="A823" s="122"/>
      <c r="B823" s="122"/>
      <c r="C823" s="122"/>
      <c r="D823" s="122"/>
      <c r="E823" s="122"/>
      <c r="F823" s="122"/>
      <c r="G823" s="122"/>
      <c r="H823" s="122"/>
      <c r="I823" s="122"/>
    </row>
    <row r="824" spans="1:9" ht="14.1">
      <c r="A824" s="122"/>
      <c r="B824" s="122"/>
      <c r="C824" s="122"/>
      <c r="D824" s="122"/>
      <c r="E824" s="122"/>
      <c r="F824" s="122"/>
      <c r="G824" s="122"/>
      <c r="H824" s="122"/>
      <c r="I824" s="122"/>
    </row>
    <row r="825" spans="1:9" ht="14.1">
      <c r="A825" s="122"/>
      <c r="B825" s="122"/>
      <c r="C825" s="122"/>
      <c r="D825" s="122"/>
      <c r="E825" s="122"/>
      <c r="F825" s="122"/>
      <c r="G825" s="122"/>
      <c r="H825" s="122"/>
      <c r="I825" s="122"/>
    </row>
    <row r="826" spans="1:9" ht="14.1">
      <c r="A826" s="122"/>
      <c r="B826" s="122"/>
      <c r="C826" s="122"/>
      <c r="D826" s="122"/>
      <c r="E826" s="122"/>
      <c r="F826" s="122"/>
      <c r="G826" s="122"/>
      <c r="H826" s="122"/>
      <c r="I826" s="122"/>
    </row>
    <row r="827" spans="1:9" ht="14.1">
      <c r="A827" s="122"/>
      <c r="B827" s="122"/>
      <c r="C827" s="122"/>
      <c r="D827" s="122"/>
      <c r="E827" s="122"/>
      <c r="F827" s="122"/>
      <c r="G827" s="122"/>
      <c r="H827" s="122"/>
      <c r="I827" s="122"/>
    </row>
    <row r="828" spans="1:9" ht="14.1">
      <c r="A828" s="122"/>
      <c r="B828" s="122"/>
      <c r="C828" s="122"/>
      <c r="D828" s="122"/>
      <c r="E828" s="122"/>
      <c r="F828" s="122"/>
      <c r="G828" s="122"/>
      <c r="H828" s="122"/>
      <c r="I828" s="122"/>
    </row>
    <row r="829" spans="1:9" ht="14.1">
      <c r="A829" s="122"/>
      <c r="B829" s="122"/>
      <c r="C829" s="122"/>
      <c r="D829" s="122"/>
      <c r="E829" s="122"/>
      <c r="F829" s="122"/>
      <c r="G829" s="122"/>
      <c r="H829" s="122"/>
      <c r="I829" s="122"/>
    </row>
    <row r="830" spans="1:9" ht="14.1">
      <c r="A830" s="122"/>
      <c r="B830" s="122"/>
      <c r="C830" s="122"/>
      <c r="D830" s="122"/>
      <c r="E830" s="122"/>
      <c r="F830" s="122"/>
      <c r="G830" s="122"/>
      <c r="H830" s="122"/>
      <c r="I830" s="122"/>
    </row>
    <row r="831" spans="1:9" ht="14.1">
      <c r="A831" s="122"/>
      <c r="B831" s="122"/>
      <c r="C831" s="122"/>
      <c r="D831" s="122"/>
      <c r="E831" s="122"/>
      <c r="F831" s="122"/>
      <c r="G831" s="122"/>
      <c r="H831" s="122"/>
      <c r="I831" s="122"/>
    </row>
    <row r="832" spans="1:9" ht="14.1">
      <c r="A832" s="122"/>
      <c r="B832" s="122"/>
      <c r="C832" s="122"/>
      <c r="D832" s="122"/>
      <c r="E832" s="122"/>
      <c r="F832" s="122"/>
      <c r="G832" s="122"/>
      <c r="H832" s="122"/>
      <c r="I832" s="122"/>
    </row>
    <row r="833" spans="1:9" ht="14.1">
      <c r="A833" s="122"/>
      <c r="B833" s="122"/>
      <c r="C833" s="122"/>
      <c r="D833" s="122"/>
      <c r="E833" s="122"/>
      <c r="F833" s="122"/>
      <c r="G833" s="122"/>
      <c r="H833" s="122"/>
      <c r="I833" s="122"/>
    </row>
    <row r="834" spans="1:9" ht="14.1">
      <c r="A834" s="122"/>
      <c r="B834" s="122"/>
      <c r="C834" s="122"/>
      <c r="D834" s="122"/>
      <c r="E834" s="122"/>
      <c r="F834" s="122"/>
      <c r="G834" s="122"/>
      <c r="H834" s="122"/>
      <c r="I834" s="122"/>
    </row>
    <row r="835" spans="1:9" ht="14.1">
      <c r="A835" s="122"/>
      <c r="B835" s="122"/>
      <c r="C835" s="122"/>
      <c r="D835" s="122"/>
      <c r="E835" s="122"/>
      <c r="F835" s="122"/>
      <c r="G835" s="122"/>
      <c r="H835" s="122"/>
      <c r="I835" s="122"/>
    </row>
    <row r="836" spans="1:9" ht="14.1">
      <c r="A836" s="122"/>
      <c r="B836" s="122"/>
      <c r="C836" s="122"/>
      <c r="D836" s="122"/>
      <c r="E836" s="122"/>
      <c r="F836" s="122"/>
      <c r="G836" s="122"/>
      <c r="H836" s="122"/>
      <c r="I836" s="122"/>
    </row>
    <row r="837" spans="1:9" ht="14.1">
      <c r="A837" s="122"/>
      <c r="B837" s="122"/>
      <c r="C837" s="122"/>
      <c r="D837" s="122"/>
      <c r="E837" s="122"/>
      <c r="F837" s="122"/>
      <c r="G837" s="122"/>
      <c r="H837" s="122"/>
      <c r="I837" s="122"/>
    </row>
    <row r="838" spans="1:9" ht="14.1">
      <c r="A838" s="122"/>
      <c r="B838" s="122"/>
      <c r="C838" s="122"/>
      <c r="D838" s="122"/>
      <c r="E838" s="122"/>
      <c r="F838" s="122"/>
      <c r="G838" s="122"/>
      <c r="H838" s="122"/>
      <c r="I838" s="122"/>
    </row>
    <row r="839" spans="1:9" ht="14.1">
      <c r="A839" s="122"/>
      <c r="B839" s="122"/>
      <c r="C839" s="122"/>
      <c r="D839" s="122"/>
      <c r="E839" s="122"/>
      <c r="F839" s="122"/>
      <c r="G839" s="122"/>
      <c r="H839" s="122"/>
      <c r="I839" s="122"/>
    </row>
    <row r="840" spans="1:9" ht="14.1">
      <c r="A840" s="122"/>
      <c r="B840" s="122"/>
      <c r="C840" s="122"/>
      <c r="D840" s="122"/>
      <c r="E840" s="122"/>
      <c r="F840" s="122"/>
      <c r="G840" s="122"/>
      <c r="H840" s="122"/>
      <c r="I840" s="122"/>
    </row>
    <row r="841" spans="1:9" ht="14.1">
      <c r="A841" s="122"/>
      <c r="B841" s="122"/>
      <c r="C841" s="122"/>
      <c r="D841" s="122"/>
      <c r="E841" s="122"/>
      <c r="F841" s="122"/>
      <c r="G841" s="122"/>
      <c r="H841" s="122"/>
      <c r="I841" s="122"/>
    </row>
    <row r="842" spans="1:9" ht="14.1">
      <c r="A842" s="122"/>
      <c r="B842" s="122"/>
      <c r="C842" s="122"/>
      <c r="D842" s="122"/>
      <c r="E842" s="122"/>
      <c r="F842" s="122"/>
      <c r="G842" s="122"/>
      <c r="H842" s="122"/>
      <c r="I842" s="122"/>
    </row>
    <row r="843" spans="1:9" ht="14.1">
      <c r="A843" s="122"/>
      <c r="B843" s="122"/>
      <c r="C843" s="122"/>
      <c r="D843" s="122"/>
      <c r="E843" s="122"/>
      <c r="F843" s="122"/>
      <c r="G843" s="122"/>
      <c r="H843" s="122"/>
      <c r="I843" s="122"/>
    </row>
    <row r="844" spans="1:9" ht="14.1">
      <c r="A844" s="122"/>
      <c r="B844" s="122"/>
      <c r="C844" s="122"/>
      <c r="D844" s="122"/>
      <c r="E844" s="122"/>
      <c r="F844" s="122"/>
      <c r="G844" s="122"/>
      <c r="H844" s="122"/>
      <c r="I844" s="122"/>
    </row>
    <row r="845" spans="1:9" ht="14.1">
      <c r="A845" s="122"/>
      <c r="B845" s="122"/>
      <c r="C845" s="122"/>
      <c r="D845" s="122"/>
      <c r="E845" s="122"/>
      <c r="F845" s="122"/>
      <c r="G845" s="122"/>
      <c r="H845" s="122"/>
      <c r="I845" s="122"/>
    </row>
    <row r="846" spans="1:9" ht="14.1">
      <c r="A846" s="122"/>
      <c r="B846" s="122"/>
      <c r="C846" s="122"/>
      <c r="D846" s="122"/>
      <c r="E846" s="122"/>
      <c r="F846" s="122"/>
      <c r="G846" s="122"/>
      <c r="H846" s="122"/>
      <c r="I846" s="122"/>
    </row>
    <row r="847" spans="1:9" ht="14.1">
      <c r="A847" s="122"/>
      <c r="B847" s="122"/>
      <c r="C847" s="122"/>
      <c r="D847" s="122"/>
      <c r="E847" s="122"/>
      <c r="F847" s="122"/>
      <c r="G847" s="122"/>
      <c r="H847" s="122"/>
      <c r="I847" s="122"/>
    </row>
    <row r="848" spans="1:9" ht="14.1">
      <c r="A848" s="122"/>
      <c r="B848" s="122"/>
      <c r="C848" s="122"/>
      <c r="D848" s="122"/>
      <c r="E848" s="122"/>
      <c r="F848" s="122"/>
      <c r="G848" s="122"/>
      <c r="H848" s="122"/>
      <c r="I848" s="122"/>
    </row>
    <row r="849" spans="1:9" ht="14.1">
      <c r="A849" s="122"/>
      <c r="B849" s="122"/>
      <c r="C849" s="122"/>
      <c r="D849" s="122"/>
      <c r="E849" s="122"/>
      <c r="F849" s="122"/>
      <c r="G849" s="122"/>
      <c r="H849" s="122"/>
      <c r="I849" s="122"/>
    </row>
    <row r="850" spans="1:9" ht="14.1">
      <c r="A850" s="122"/>
      <c r="B850" s="122"/>
      <c r="C850" s="122"/>
      <c r="D850" s="122"/>
      <c r="E850" s="122"/>
      <c r="F850" s="122"/>
      <c r="G850" s="122"/>
      <c r="H850" s="122"/>
      <c r="I850" s="122"/>
    </row>
    <row r="851" spans="1:9" ht="14.1">
      <c r="A851" s="122"/>
      <c r="B851" s="122"/>
      <c r="C851" s="122"/>
      <c r="D851" s="122"/>
      <c r="E851" s="122"/>
      <c r="F851" s="122"/>
      <c r="G851" s="122"/>
      <c r="H851" s="122"/>
      <c r="I851" s="122"/>
    </row>
    <row r="852" spans="1:9" ht="14.1">
      <c r="A852" s="122"/>
      <c r="B852" s="122"/>
      <c r="C852" s="122"/>
      <c r="D852" s="122"/>
      <c r="E852" s="122"/>
      <c r="F852" s="122"/>
      <c r="G852" s="122"/>
      <c r="H852" s="122"/>
      <c r="I852" s="122"/>
    </row>
    <row r="853" spans="1:9" ht="14.1">
      <c r="A853" s="122"/>
      <c r="B853" s="122"/>
      <c r="C853" s="122"/>
      <c r="D853" s="122"/>
      <c r="E853" s="122"/>
      <c r="F853" s="122"/>
      <c r="G853" s="122"/>
      <c r="H853" s="122"/>
      <c r="I853" s="122"/>
    </row>
    <row r="854" spans="1:9" ht="14.1">
      <c r="A854" s="122"/>
      <c r="B854" s="122"/>
      <c r="C854" s="122"/>
      <c r="D854" s="122"/>
      <c r="E854" s="122"/>
      <c r="F854" s="122"/>
      <c r="G854" s="122"/>
      <c r="H854" s="122"/>
      <c r="I854" s="122"/>
    </row>
    <row r="855" spans="1:9" ht="14.1">
      <c r="A855" s="122"/>
      <c r="B855" s="122"/>
      <c r="C855" s="122"/>
      <c r="D855" s="122"/>
      <c r="E855" s="122"/>
      <c r="F855" s="122"/>
      <c r="G855" s="122"/>
      <c r="H855" s="122"/>
      <c r="I855" s="122"/>
    </row>
    <row r="856" spans="1:9" ht="14.1">
      <c r="A856" s="122"/>
      <c r="B856" s="122"/>
      <c r="C856" s="122"/>
      <c r="D856" s="122"/>
      <c r="E856" s="122"/>
      <c r="F856" s="122"/>
      <c r="G856" s="122"/>
      <c r="H856" s="122"/>
      <c r="I856" s="122"/>
    </row>
    <row r="857" spans="1:9" ht="14.1">
      <c r="A857" s="122"/>
      <c r="B857" s="122"/>
      <c r="C857" s="122"/>
      <c r="D857" s="122"/>
      <c r="E857" s="122"/>
      <c r="F857" s="122"/>
      <c r="G857" s="122"/>
      <c r="H857" s="122"/>
      <c r="I857" s="122"/>
    </row>
    <row r="858" spans="1:9" ht="14.1">
      <c r="A858" s="122"/>
      <c r="B858" s="122"/>
      <c r="C858" s="122"/>
      <c r="D858" s="122"/>
      <c r="E858" s="122"/>
      <c r="F858" s="122"/>
      <c r="G858" s="122"/>
      <c r="H858" s="122"/>
      <c r="I858" s="122"/>
    </row>
    <row r="859" spans="1:9" ht="14.1">
      <c r="A859" s="122"/>
      <c r="B859" s="122"/>
      <c r="C859" s="122"/>
      <c r="D859" s="122"/>
      <c r="E859" s="122"/>
      <c r="F859" s="122"/>
      <c r="G859" s="122"/>
      <c r="H859" s="122"/>
      <c r="I859" s="122"/>
    </row>
    <row r="860" spans="1:9" ht="14.1">
      <c r="A860" s="122"/>
      <c r="B860" s="122"/>
      <c r="C860" s="122"/>
      <c r="D860" s="122"/>
      <c r="E860" s="122"/>
      <c r="F860" s="122"/>
      <c r="G860" s="122"/>
      <c r="H860" s="122"/>
      <c r="I860" s="122"/>
    </row>
    <row r="861" spans="1:9" ht="14.1">
      <c r="A861" s="122"/>
      <c r="B861" s="122"/>
      <c r="C861" s="122"/>
      <c r="D861" s="122"/>
      <c r="E861" s="122"/>
      <c r="F861" s="122"/>
      <c r="G861" s="122"/>
      <c r="H861" s="122"/>
      <c r="I861" s="122"/>
    </row>
    <row r="862" spans="1:9" ht="14.1">
      <c r="A862" s="122"/>
      <c r="B862" s="122"/>
      <c r="C862" s="122"/>
      <c r="D862" s="122"/>
      <c r="E862" s="122"/>
      <c r="F862" s="122"/>
      <c r="G862" s="122"/>
      <c r="H862" s="122"/>
      <c r="I862" s="122"/>
    </row>
    <row r="863" spans="1:9" ht="14.1">
      <c r="A863" s="122"/>
      <c r="B863" s="122"/>
      <c r="C863" s="122"/>
      <c r="D863" s="122"/>
      <c r="E863" s="122"/>
      <c r="F863" s="122"/>
      <c r="G863" s="122"/>
      <c r="H863" s="122"/>
      <c r="I863" s="122"/>
    </row>
    <row r="864" spans="1:9" ht="14.1">
      <c r="A864" s="122"/>
      <c r="B864" s="122"/>
      <c r="C864" s="122"/>
      <c r="D864" s="122"/>
      <c r="E864" s="122"/>
      <c r="F864" s="122"/>
      <c r="G864" s="122"/>
      <c r="H864" s="122"/>
      <c r="I864" s="122"/>
    </row>
    <row r="865" spans="1:9" ht="14.1">
      <c r="A865" s="122"/>
      <c r="B865" s="122"/>
      <c r="C865" s="122"/>
      <c r="D865" s="122"/>
      <c r="E865" s="122"/>
      <c r="F865" s="122"/>
      <c r="G865" s="122"/>
      <c r="H865" s="122"/>
      <c r="I865" s="122"/>
    </row>
    <row r="866" spans="1:9" ht="14.1">
      <c r="A866" s="122"/>
      <c r="B866" s="122"/>
      <c r="C866" s="122"/>
      <c r="D866" s="122"/>
      <c r="E866" s="122"/>
      <c r="F866" s="122"/>
      <c r="G866" s="122"/>
      <c r="H866" s="122"/>
      <c r="I866" s="122"/>
    </row>
    <row r="867" spans="1:9" ht="14.1">
      <c r="A867" s="122"/>
      <c r="B867" s="122"/>
      <c r="C867" s="122"/>
      <c r="D867" s="122"/>
      <c r="E867" s="122"/>
      <c r="F867" s="122"/>
      <c r="G867" s="122"/>
      <c r="H867" s="122"/>
      <c r="I867" s="122"/>
    </row>
    <row r="868" spans="1:9" ht="14.1">
      <c r="A868" s="122"/>
      <c r="B868" s="122"/>
      <c r="C868" s="122"/>
      <c r="D868" s="122"/>
      <c r="E868" s="122"/>
      <c r="F868" s="122"/>
      <c r="G868" s="122"/>
      <c r="H868" s="122"/>
      <c r="I868" s="122"/>
    </row>
    <row r="869" spans="1:9" ht="14.1">
      <c r="A869" s="122"/>
      <c r="B869" s="122"/>
      <c r="C869" s="122"/>
      <c r="D869" s="122"/>
      <c r="E869" s="122"/>
      <c r="F869" s="122"/>
      <c r="G869" s="122"/>
      <c r="H869" s="122"/>
      <c r="I869" s="122"/>
    </row>
    <row r="870" spans="1:9" ht="14.1">
      <c r="A870" s="122"/>
      <c r="B870" s="122"/>
      <c r="C870" s="122"/>
      <c r="D870" s="122"/>
      <c r="E870" s="122"/>
      <c r="F870" s="122"/>
      <c r="G870" s="122"/>
      <c r="H870" s="122"/>
      <c r="I870" s="122"/>
    </row>
    <row r="871" spans="1:9" ht="14.1">
      <c r="A871" s="122"/>
      <c r="B871" s="122"/>
      <c r="C871" s="122"/>
      <c r="D871" s="122"/>
      <c r="E871" s="122"/>
      <c r="F871" s="122"/>
      <c r="G871" s="122"/>
      <c r="H871" s="122"/>
      <c r="I871" s="122"/>
    </row>
    <row r="872" spans="1:9" ht="14.1">
      <c r="A872" s="122"/>
      <c r="B872" s="122"/>
      <c r="C872" s="122"/>
      <c r="D872" s="122"/>
      <c r="E872" s="122"/>
      <c r="F872" s="122"/>
      <c r="G872" s="122"/>
      <c r="H872" s="122"/>
      <c r="I872" s="122"/>
    </row>
    <row r="873" spans="1:9" ht="14.1">
      <c r="A873" s="122"/>
      <c r="B873" s="122"/>
      <c r="C873" s="122"/>
      <c r="D873" s="122"/>
      <c r="E873" s="122"/>
      <c r="F873" s="122"/>
      <c r="G873" s="122"/>
      <c r="H873" s="122"/>
      <c r="I873" s="122"/>
    </row>
    <row r="874" spans="1:9" ht="14.1">
      <c r="A874" s="122"/>
      <c r="B874" s="122"/>
      <c r="C874" s="122"/>
      <c r="D874" s="122"/>
      <c r="E874" s="122"/>
      <c r="F874" s="122"/>
      <c r="G874" s="122"/>
      <c r="H874" s="122"/>
      <c r="I874" s="122"/>
    </row>
    <row r="875" spans="1:9" ht="14.1">
      <c r="A875" s="122"/>
      <c r="B875" s="122"/>
      <c r="C875" s="122"/>
      <c r="D875" s="122"/>
      <c r="E875" s="122"/>
      <c r="F875" s="122"/>
      <c r="G875" s="122"/>
      <c r="H875" s="122"/>
      <c r="I875" s="122"/>
    </row>
    <row r="876" spans="1:9" ht="14.1">
      <c r="A876" s="122"/>
      <c r="B876" s="122"/>
      <c r="C876" s="122"/>
      <c r="D876" s="122"/>
      <c r="E876" s="122"/>
      <c r="F876" s="122"/>
      <c r="G876" s="122"/>
      <c r="H876" s="122"/>
      <c r="I876" s="122"/>
    </row>
    <row r="877" spans="1:9" ht="14.1">
      <c r="A877" s="122"/>
      <c r="B877" s="122"/>
      <c r="C877" s="122"/>
      <c r="D877" s="122"/>
      <c r="E877" s="122"/>
      <c r="F877" s="122"/>
      <c r="G877" s="122"/>
      <c r="H877" s="122"/>
      <c r="I877" s="122"/>
    </row>
    <row r="878" spans="1:9" ht="14.1">
      <c r="A878" s="122"/>
      <c r="B878" s="122"/>
      <c r="C878" s="122"/>
      <c r="D878" s="122"/>
      <c r="E878" s="122"/>
      <c r="F878" s="122"/>
      <c r="G878" s="122"/>
      <c r="H878" s="122"/>
      <c r="I878" s="122"/>
    </row>
    <row r="879" spans="1:9" ht="14.1">
      <c r="A879" s="122"/>
      <c r="B879" s="122"/>
      <c r="C879" s="122"/>
      <c r="D879" s="122"/>
      <c r="E879" s="122"/>
      <c r="F879" s="122"/>
      <c r="G879" s="122"/>
      <c r="H879" s="122"/>
      <c r="I879" s="122"/>
    </row>
    <row r="880" spans="1:9" ht="14.1">
      <c r="A880" s="122"/>
      <c r="B880" s="122"/>
      <c r="C880" s="122"/>
      <c r="D880" s="122"/>
      <c r="E880" s="122"/>
      <c r="F880" s="122"/>
      <c r="G880" s="122"/>
      <c r="H880" s="122"/>
      <c r="I880" s="122"/>
    </row>
    <row r="881" spans="1:9" ht="14.1">
      <c r="A881" s="122"/>
      <c r="B881" s="122"/>
      <c r="C881" s="122"/>
      <c r="D881" s="122"/>
      <c r="E881" s="122"/>
      <c r="F881" s="122"/>
      <c r="G881" s="122"/>
      <c r="H881" s="122"/>
      <c r="I881" s="122"/>
    </row>
    <row r="882" spans="1:9" ht="14.1">
      <c r="A882" s="122"/>
      <c r="B882" s="122"/>
      <c r="C882" s="122"/>
      <c r="D882" s="122"/>
      <c r="E882" s="122"/>
      <c r="F882" s="122"/>
      <c r="G882" s="122"/>
      <c r="H882" s="122"/>
      <c r="I882" s="122"/>
    </row>
    <row r="883" spans="1:9" ht="14.1">
      <c r="A883" s="122"/>
      <c r="B883" s="122"/>
      <c r="C883" s="122"/>
      <c r="D883" s="122"/>
      <c r="E883" s="122"/>
      <c r="F883" s="122"/>
      <c r="G883" s="122"/>
      <c r="H883" s="122"/>
      <c r="I883" s="122"/>
    </row>
    <row r="884" spans="1:9" ht="14.1">
      <c r="A884" s="122"/>
      <c r="B884" s="122"/>
      <c r="C884" s="122"/>
      <c r="D884" s="122"/>
      <c r="E884" s="122"/>
      <c r="F884" s="122"/>
      <c r="G884" s="122"/>
      <c r="H884" s="122"/>
      <c r="I884" s="122"/>
    </row>
    <row r="885" spans="1:9" ht="14.1">
      <c r="A885" s="122"/>
      <c r="B885" s="122"/>
      <c r="C885" s="122"/>
      <c r="D885" s="122"/>
      <c r="E885" s="122"/>
      <c r="F885" s="122"/>
      <c r="G885" s="122"/>
      <c r="H885" s="122"/>
      <c r="I885" s="122"/>
    </row>
    <row r="886" spans="1:9" ht="14.1">
      <c r="A886" s="122"/>
      <c r="B886" s="122"/>
      <c r="C886" s="122"/>
      <c r="D886" s="122"/>
      <c r="E886" s="122"/>
      <c r="F886" s="122"/>
      <c r="G886" s="122"/>
      <c r="H886" s="122"/>
      <c r="I886" s="122"/>
    </row>
    <row r="887" spans="1:9" ht="14.1">
      <c r="A887" s="122"/>
      <c r="B887" s="122"/>
      <c r="C887" s="122"/>
      <c r="D887" s="122"/>
      <c r="E887" s="122"/>
      <c r="F887" s="122"/>
      <c r="G887" s="122"/>
      <c r="H887" s="122"/>
      <c r="I887" s="122"/>
    </row>
    <row r="888" spans="1:9" ht="14.1">
      <c r="A888" s="122"/>
      <c r="B888" s="122"/>
      <c r="C888" s="122"/>
      <c r="D888" s="122"/>
      <c r="E888" s="122"/>
      <c r="F888" s="122"/>
      <c r="G888" s="122"/>
      <c r="H888" s="122"/>
      <c r="I888" s="122"/>
    </row>
    <row r="889" spans="1:9" ht="14.1">
      <c r="A889" s="122"/>
      <c r="B889" s="122"/>
      <c r="C889" s="122"/>
      <c r="D889" s="122"/>
      <c r="E889" s="122"/>
      <c r="F889" s="122"/>
      <c r="G889" s="122"/>
      <c r="H889" s="122"/>
      <c r="I889" s="122"/>
    </row>
    <row r="890" spans="1:9" ht="14.1">
      <c r="A890" s="122"/>
      <c r="B890" s="122"/>
      <c r="C890" s="122"/>
      <c r="D890" s="122"/>
      <c r="E890" s="122"/>
      <c r="F890" s="122"/>
      <c r="G890" s="122"/>
      <c r="H890" s="122"/>
      <c r="I890" s="122"/>
    </row>
    <row r="891" spans="1:9" ht="14.1">
      <c r="A891" s="122"/>
      <c r="B891" s="122"/>
      <c r="C891" s="122"/>
      <c r="D891" s="122"/>
      <c r="E891" s="122"/>
      <c r="F891" s="122"/>
      <c r="G891" s="122"/>
      <c r="H891" s="122"/>
      <c r="I891" s="122"/>
    </row>
    <row r="892" spans="1:9" ht="14.1">
      <c r="A892" s="122"/>
      <c r="B892" s="122"/>
      <c r="C892" s="122"/>
      <c r="D892" s="122"/>
      <c r="E892" s="122"/>
      <c r="F892" s="122"/>
      <c r="G892" s="122"/>
      <c r="H892" s="122"/>
      <c r="I892" s="122"/>
    </row>
    <row r="893" spans="1:9" ht="14.1">
      <c r="A893" s="122"/>
      <c r="B893" s="122"/>
      <c r="C893" s="122"/>
      <c r="D893" s="122"/>
      <c r="E893" s="122"/>
      <c r="F893" s="122"/>
      <c r="G893" s="122"/>
      <c r="H893" s="122"/>
      <c r="I893" s="122"/>
    </row>
    <row r="894" spans="1:9" ht="14.1">
      <c r="A894" s="122"/>
      <c r="B894" s="122"/>
      <c r="C894" s="122"/>
      <c r="D894" s="122"/>
      <c r="E894" s="122"/>
      <c r="F894" s="122"/>
      <c r="G894" s="122"/>
      <c r="H894" s="122"/>
      <c r="I894" s="122"/>
    </row>
    <row r="895" spans="1:9" ht="14.1">
      <c r="A895" s="122"/>
      <c r="B895" s="122"/>
      <c r="C895" s="122"/>
      <c r="D895" s="122"/>
      <c r="E895" s="122"/>
      <c r="F895" s="122"/>
      <c r="G895" s="122"/>
      <c r="H895" s="122"/>
      <c r="I895" s="122"/>
    </row>
    <row r="896" spans="1:9" ht="14.1">
      <c r="A896" s="122"/>
      <c r="B896" s="122"/>
      <c r="C896" s="122"/>
      <c r="D896" s="122"/>
      <c r="E896" s="122"/>
      <c r="F896" s="122"/>
      <c r="G896" s="122"/>
      <c r="H896" s="122"/>
      <c r="I896" s="122"/>
    </row>
    <row r="897" spans="1:9" ht="14.1">
      <c r="A897" s="122"/>
      <c r="B897" s="122"/>
      <c r="C897" s="122"/>
      <c r="D897" s="122"/>
      <c r="E897" s="122"/>
      <c r="F897" s="122"/>
      <c r="G897" s="122"/>
      <c r="H897" s="122"/>
      <c r="I897" s="122"/>
    </row>
    <row r="898" spans="1:9" ht="14.1">
      <c r="A898" s="122"/>
      <c r="B898" s="122"/>
      <c r="C898" s="122"/>
      <c r="D898" s="122"/>
      <c r="E898" s="122"/>
      <c r="F898" s="122"/>
      <c r="G898" s="122"/>
      <c r="H898" s="122"/>
      <c r="I898" s="122"/>
    </row>
    <row r="899" spans="1:9" ht="14.1">
      <c r="A899" s="122"/>
      <c r="B899" s="122"/>
      <c r="C899" s="122"/>
      <c r="D899" s="122"/>
      <c r="E899" s="122"/>
      <c r="F899" s="122"/>
      <c r="G899" s="122"/>
      <c r="H899" s="122"/>
      <c r="I899" s="122"/>
    </row>
    <row r="900" spans="1:9" ht="14.1">
      <c r="A900" s="122"/>
      <c r="B900" s="122"/>
      <c r="C900" s="122"/>
      <c r="D900" s="122"/>
      <c r="E900" s="122"/>
      <c r="F900" s="122"/>
      <c r="G900" s="122"/>
      <c r="H900" s="122"/>
      <c r="I900" s="122"/>
    </row>
    <row r="901" spans="1:9" ht="14.1">
      <c r="A901" s="122"/>
      <c r="B901" s="122"/>
      <c r="C901" s="122"/>
      <c r="D901" s="122"/>
      <c r="E901" s="122"/>
      <c r="F901" s="122"/>
      <c r="G901" s="122"/>
      <c r="H901" s="122"/>
      <c r="I901" s="122"/>
    </row>
    <row r="902" spans="1:9" ht="14.1">
      <c r="A902" s="122"/>
      <c r="B902" s="122"/>
      <c r="C902" s="122"/>
      <c r="D902" s="122"/>
      <c r="E902" s="122"/>
      <c r="F902" s="122"/>
      <c r="G902" s="122"/>
      <c r="H902" s="122"/>
      <c r="I902" s="122"/>
    </row>
    <row r="903" spans="1:9" ht="14.1">
      <c r="A903" s="122"/>
      <c r="B903" s="122"/>
      <c r="C903" s="122"/>
      <c r="D903" s="122"/>
      <c r="E903" s="122"/>
      <c r="F903" s="122"/>
      <c r="G903" s="122"/>
      <c r="H903" s="122"/>
      <c r="I903" s="122"/>
    </row>
    <row r="904" spans="1:9" ht="14.1">
      <c r="A904" s="122"/>
      <c r="B904" s="122"/>
      <c r="C904" s="122"/>
      <c r="D904" s="122"/>
      <c r="E904" s="122"/>
      <c r="F904" s="122"/>
      <c r="G904" s="122"/>
      <c r="H904" s="122"/>
      <c r="I904" s="122"/>
    </row>
    <row r="905" spans="1:9" ht="14.1">
      <c r="A905" s="122"/>
      <c r="B905" s="122"/>
      <c r="C905" s="122"/>
      <c r="D905" s="122"/>
      <c r="E905" s="122"/>
      <c r="F905" s="122"/>
      <c r="G905" s="122"/>
      <c r="H905" s="122"/>
      <c r="I905" s="122"/>
    </row>
    <row r="906" spans="1:9" ht="14.1">
      <c r="A906" s="122"/>
      <c r="B906" s="122"/>
      <c r="C906" s="122"/>
      <c r="D906" s="122"/>
      <c r="E906" s="122"/>
      <c r="F906" s="122"/>
      <c r="G906" s="122"/>
      <c r="H906" s="122"/>
      <c r="I906" s="122"/>
    </row>
    <row r="907" spans="1:9" ht="14.1">
      <c r="A907" s="122"/>
      <c r="B907" s="122"/>
      <c r="C907" s="122"/>
      <c r="D907" s="122"/>
      <c r="E907" s="122"/>
      <c r="F907" s="122"/>
      <c r="G907" s="122"/>
      <c r="H907" s="122"/>
      <c r="I907" s="122"/>
    </row>
    <row r="908" spans="1:9" ht="14.1">
      <c r="A908" s="122"/>
      <c r="B908" s="122"/>
      <c r="C908" s="122"/>
      <c r="D908" s="122"/>
      <c r="E908" s="122"/>
      <c r="F908" s="122"/>
      <c r="G908" s="122"/>
      <c r="H908" s="122"/>
      <c r="I908" s="122"/>
    </row>
    <row r="909" spans="1:9" ht="14.1">
      <c r="A909" s="122"/>
      <c r="B909" s="122"/>
      <c r="C909" s="122"/>
      <c r="D909" s="122"/>
      <c r="E909" s="122"/>
      <c r="F909" s="122"/>
      <c r="G909" s="122"/>
      <c r="H909" s="122"/>
      <c r="I909" s="122"/>
    </row>
    <row r="910" spans="1:9" ht="14.1">
      <c r="A910" s="122"/>
      <c r="B910" s="122"/>
      <c r="C910" s="122"/>
      <c r="D910" s="122"/>
      <c r="E910" s="122"/>
      <c r="F910" s="122"/>
      <c r="G910" s="122"/>
      <c r="H910" s="122"/>
      <c r="I910" s="122"/>
    </row>
    <row r="911" spans="1:9" ht="14.1">
      <c r="A911" s="122"/>
      <c r="B911" s="122"/>
      <c r="C911" s="122"/>
      <c r="D911" s="122"/>
      <c r="E911" s="122"/>
      <c r="F911" s="122"/>
      <c r="G911" s="122"/>
      <c r="H911" s="122"/>
      <c r="I911" s="122"/>
    </row>
    <row r="912" spans="1:9" ht="14.1">
      <c r="A912" s="122"/>
      <c r="B912" s="122"/>
      <c r="C912" s="122"/>
      <c r="D912" s="122"/>
      <c r="E912" s="122"/>
      <c r="F912" s="122"/>
      <c r="G912" s="122"/>
      <c r="H912" s="122"/>
      <c r="I912" s="122"/>
    </row>
    <row r="913" spans="1:9" ht="14.1">
      <c r="A913" s="122"/>
      <c r="B913" s="122"/>
      <c r="C913" s="122"/>
      <c r="D913" s="122"/>
      <c r="E913" s="122"/>
      <c r="F913" s="122"/>
      <c r="G913" s="122"/>
      <c r="H913" s="122"/>
      <c r="I913" s="122"/>
    </row>
    <row r="914" spans="1:9" ht="14.1">
      <c r="A914" s="122"/>
      <c r="B914" s="122"/>
      <c r="C914" s="122"/>
      <c r="D914" s="122"/>
      <c r="E914" s="122"/>
      <c r="F914" s="122"/>
      <c r="G914" s="122"/>
      <c r="H914" s="122"/>
      <c r="I914" s="122"/>
    </row>
    <row r="915" spans="1:9" ht="14.1">
      <c r="A915" s="122"/>
      <c r="B915" s="122"/>
      <c r="C915" s="122"/>
      <c r="D915" s="122"/>
      <c r="E915" s="122"/>
      <c r="F915" s="122"/>
      <c r="G915" s="122"/>
      <c r="H915" s="122"/>
      <c r="I915" s="122"/>
    </row>
    <row r="916" spans="1:9" ht="14.1">
      <c r="A916" s="122"/>
      <c r="B916" s="122"/>
      <c r="C916" s="122"/>
      <c r="D916" s="122"/>
      <c r="E916" s="122"/>
      <c r="F916" s="122"/>
      <c r="G916" s="122"/>
      <c r="H916" s="122"/>
      <c r="I916" s="122"/>
    </row>
    <row r="917" spans="1:9" ht="14.1">
      <c r="A917" s="122"/>
      <c r="B917" s="122"/>
      <c r="C917" s="122"/>
      <c r="D917" s="122"/>
      <c r="E917" s="122"/>
      <c r="F917" s="122"/>
      <c r="G917" s="122"/>
      <c r="H917" s="122"/>
      <c r="I917" s="122"/>
    </row>
    <row r="918" spans="1:9" ht="14.1">
      <c r="A918" s="122"/>
      <c r="B918" s="122"/>
      <c r="C918" s="122"/>
      <c r="D918" s="122"/>
      <c r="E918" s="122"/>
      <c r="F918" s="122"/>
      <c r="G918" s="122"/>
      <c r="H918" s="122"/>
      <c r="I918" s="122"/>
    </row>
    <row r="919" spans="1:9" ht="14.1">
      <c r="A919" s="122"/>
      <c r="B919" s="122"/>
      <c r="C919" s="122"/>
      <c r="D919" s="122"/>
      <c r="E919" s="122"/>
      <c r="F919" s="122"/>
      <c r="G919" s="122"/>
      <c r="H919" s="122"/>
      <c r="I919" s="122"/>
    </row>
    <row r="920" spans="1:9" ht="14.1">
      <c r="A920" s="122"/>
      <c r="B920" s="122"/>
      <c r="C920" s="122"/>
      <c r="D920" s="122"/>
      <c r="E920" s="122"/>
      <c r="F920" s="122"/>
      <c r="G920" s="122"/>
      <c r="H920" s="122"/>
      <c r="I920" s="122"/>
    </row>
    <row r="921" spans="1:9" ht="14.1">
      <c r="A921" s="122"/>
      <c r="B921" s="122"/>
      <c r="C921" s="122"/>
      <c r="D921" s="122"/>
      <c r="E921" s="122"/>
      <c r="F921" s="122"/>
      <c r="G921" s="122"/>
      <c r="H921" s="122"/>
      <c r="I921" s="122"/>
    </row>
    <row r="922" spans="1:9" ht="14.1">
      <c r="A922" s="122"/>
      <c r="B922" s="122"/>
      <c r="C922" s="122"/>
      <c r="D922" s="122"/>
      <c r="E922" s="122"/>
      <c r="F922" s="122"/>
      <c r="G922" s="122"/>
      <c r="H922" s="122"/>
      <c r="I922" s="122"/>
    </row>
    <row r="923" spans="1:9" ht="14.1">
      <c r="A923" s="122"/>
      <c r="B923" s="122"/>
      <c r="C923" s="122"/>
      <c r="D923" s="122"/>
      <c r="E923" s="122"/>
      <c r="F923" s="122"/>
      <c r="G923" s="122"/>
      <c r="H923" s="122"/>
      <c r="I923" s="122"/>
    </row>
    <row r="924" spans="1:9" ht="14.1">
      <c r="A924" s="122"/>
      <c r="B924" s="122"/>
      <c r="C924" s="122"/>
      <c r="D924" s="122"/>
      <c r="E924" s="122"/>
      <c r="F924" s="122"/>
      <c r="G924" s="122"/>
      <c r="H924" s="122"/>
      <c r="I924" s="122"/>
    </row>
    <row r="925" spans="1:9" ht="14.1">
      <c r="A925" s="122"/>
      <c r="B925" s="122"/>
      <c r="C925" s="122"/>
      <c r="D925" s="122"/>
      <c r="E925" s="122"/>
      <c r="F925" s="122"/>
      <c r="G925" s="122"/>
      <c r="H925" s="122"/>
      <c r="I925" s="122"/>
    </row>
    <row r="926" spans="1:9" ht="14.1">
      <c r="A926" s="122"/>
      <c r="B926" s="122"/>
      <c r="C926" s="122"/>
      <c r="D926" s="122"/>
      <c r="E926" s="122"/>
      <c r="F926" s="122"/>
      <c r="G926" s="122"/>
      <c r="H926" s="122"/>
      <c r="I926" s="122"/>
    </row>
    <row r="927" spans="1:9" ht="14.1">
      <c r="A927" s="122"/>
      <c r="B927" s="122"/>
      <c r="C927" s="122"/>
      <c r="D927" s="122"/>
      <c r="E927" s="122"/>
      <c r="F927" s="122"/>
      <c r="G927" s="122"/>
      <c r="H927" s="122"/>
      <c r="I927" s="122"/>
    </row>
    <row r="928" spans="1:9" ht="14.1">
      <c r="A928" s="122"/>
      <c r="B928" s="122"/>
      <c r="C928" s="122"/>
      <c r="D928" s="122"/>
      <c r="E928" s="122"/>
      <c r="F928" s="122"/>
      <c r="G928" s="122"/>
      <c r="H928" s="122"/>
      <c r="I928" s="122"/>
    </row>
    <row r="929" spans="1:9" ht="14.1">
      <c r="A929" s="122"/>
      <c r="B929" s="122"/>
      <c r="C929" s="122"/>
      <c r="D929" s="122"/>
      <c r="E929" s="122"/>
      <c r="F929" s="122"/>
      <c r="G929" s="122"/>
      <c r="H929" s="122"/>
      <c r="I929" s="122"/>
    </row>
    <row r="930" spans="1:9" ht="14.1">
      <c r="A930" s="122"/>
      <c r="B930" s="122"/>
      <c r="C930" s="122"/>
      <c r="D930" s="122"/>
      <c r="E930" s="122"/>
      <c r="F930" s="122"/>
      <c r="G930" s="122"/>
      <c r="H930" s="122"/>
      <c r="I930" s="122"/>
    </row>
    <row r="931" spans="1:9" ht="14.1">
      <c r="A931" s="122"/>
      <c r="B931" s="122"/>
      <c r="C931" s="122"/>
      <c r="D931" s="122"/>
      <c r="E931" s="122"/>
      <c r="F931" s="122"/>
      <c r="G931" s="122"/>
      <c r="H931" s="122"/>
      <c r="I931" s="122"/>
    </row>
    <row r="932" spans="1:9" ht="14.1">
      <c r="A932" s="122"/>
      <c r="B932" s="122"/>
      <c r="C932" s="122"/>
      <c r="D932" s="122"/>
      <c r="E932" s="122"/>
      <c r="F932" s="122"/>
      <c r="G932" s="122"/>
      <c r="H932" s="122"/>
      <c r="I932" s="122"/>
    </row>
    <row r="933" spans="1:9" ht="14.1">
      <c r="A933" s="122"/>
      <c r="B933" s="122"/>
      <c r="C933" s="122"/>
      <c r="D933" s="122"/>
      <c r="E933" s="122"/>
      <c r="F933" s="122"/>
      <c r="G933" s="122"/>
      <c r="H933" s="122"/>
      <c r="I933" s="122"/>
    </row>
    <row r="934" spans="1:9" ht="14.1">
      <c r="A934" s="122"/>
      <c r="B934" s="122"/>
      <c r="C934" s="122"/>
      <c r="D934" s="122"/>
      <c r="E934" s="122"/>
      <c r="F934" s="122"/>
      <c r="G934" s="122"/>
      <c r="H934" s="122"/>
      <c r="I934" s="122"/>
    </row>
    <row r="935" spans="1:9" ht="14.1">
      <c r="A935" s="122"/>
      <c r="B935" s="122"/>
      <c r="C935" s="122"/>
      <c r="D935" s="122"/>
      <c r="E935" s="122"/>
      <c r="F935" s="122"/>
      <c r="G935" s="122"/>
      <c r="H935" s="122"/>
      <c r="I935" s="122"/>
    </row>
    <row r="936" spans="1:9" ht="14.1">
      <c r="A936" s="122"/>
      <c r="B936" s="122"/>
      <c r="C936" s="122"/>
      <c r="D936" s="122"/>
      <c r="E936" s="122"/>
      <c r="F936" s="122"/>
      <c r="G936" s="122"/>
      <c r="H936" s="122"/>
      <c r="I936" s="122"/>
    </row>
    <row r="937" spans="1:9" ht="14.1">
      <c r="A937" s="122"/>
      <c r="B937" s="122"/>
      <c r="C937" s="122"/>
      <c r="D937" s="122"/>
      <c r="E937" s="122"/>
      <c r="F937" s="122"/>
      <c r="G937" s="122"/>
      <c r="H937" s="122"/>
      <c r="I937" s="122"/>
    </row>
    <row r="938" spans="1:9" ht="14.1">
      <c r="A938" s="122"/>
      <c r="B938" s="122"/>
      <c r="C938" s="122"/>
      <c r="D938" s="122"/>
      <c r="E938" s="122"/>
      <c r="F938" s="122"/>
      <c r="G938" s="122"/>
      <c r="H938" s="122"/>
      <c r="I938" s="122"/>
    </row>
    <row r="939" spans="1:9" ht="14.1">
      <c r="A939" s="122"/>
      <c r="B939" s="122"/>
      <c r="C939" s="122"/>
      <c r="D939" s="122"/>
      <c r="E939" s="122"/>
      <c r="F939" s="122"/>
      <c r="G939" s="122"/>
      <c r="H939" s="122"/>
      <c r="I939" s="122"/>
    </row>
    <row r="940" spans="1:9" ht="14.1">
      <c r="A940" s="122"/>
      <c r="B940" s="122"/>
      <c r="C940" s="122"/>
      <c r="D940" s="122"/>
      <c r="E940" s="122"/>
      <c r="F940" s="122"/>
      <c r="G940" s="122"/>
      <c r="H940" s="122"/>
      <c r="I940" s="122"/>
    </row>
    <row r="941" spans="1:9" ht="14.1">
      <c r="A941" s="122"/>
      <c r="B941" s="122"/>
      <c r="C941" s="122"/>
      <c r="D941" s="122"/>
      <c r="E941" s="122"/>
      <c r="F941" s="122"/>
      <c r="G941" s="122"/>
      <c r="H941" s="122"/>
      <c r="I941" s="122"/>
    </row>
    <row r="942" spans="1:9" ht="14.1">
      <c r="A942" s="122"/>
      <c r="B942" s="122"/>
      <c r="C942" s="122"/>
      <c r="D942" s="122"/>
      <c r="E942" s="122"/>
      <c r="F942" s="122"/>
      <c r="G942" s="122"/>
      <c r="H942" s="122"/>
      <c r="I942" s="122"/>
    </row>
    <row r="943" spans="1:9" ht="14.1">
      <c r="A943" s="122"/>
      <c r="B943" s="122"/>
      <c r="C943" s="122"/>
      <c r="D943" s="122"/>
      <c r="E943" s="122"/>
      <c r="F943" s="122"/>
      <c r="G943" s="122"/>
      <c r="H943" s="122"/>
      <c r="I943" s="122"/>
    </row>
    <row r="944" spans="1:9" ht="14.1">
      <c r="A944" s="122"/>
      <c r="B944" s="122"/>
      <c r="C944" s="122"/>
      <c r="D944" s="122"/>
      <c r="E944" s="122"/>
      <c r="F944" s="122"/>
      <c r="G944" s="122"/>
      <c r="H944" s="122"/>
      <c r="I944" s="122"/>
    </row>
    <row r="945" spans="1:9" ht="14.1">
      <c r="A945" s="122"/>
      <c r="B945" s="122"/>
      <c r="C945" s="122"/>
      <c r="D945" s="122"/>
      <c r="E945" s="122"/>
      <c r="F945" s="122"/>
      <c r="G945" s="122"/>
      <c r="H945" s="122"/>
      <c r="I945" s="122"/>
    </row>
    <row r="946" spans="1:9" ht="14.1">
      <c r="A946" s="122"/>
      <c r="B946" s="122"/>
      <c r="C946" s="122"/>
      <c r="D946" s="122"/>
      <c r="E946" s="122"/>
      <c r="F946" s="122"/>
      <c r="G946" s="122"/>
      <c r="H946" s="122"/>
      <c r="I946" s="122"/>
    </row>
    <row r="947" spans="1:9" ht="14.1">
      <c r="A947" s="122"/>
      <c r="B947" s="122"/>
      <c r="C947" s="122"/>
      <c r="D947" s="122"/>
      <c r="E947" s="122"/>
      <c r="F947" s="122"/>
      <c r="G947" s="122"/>
      <c r="H947" s="122"/>
      <c r="I947" s="122"/>
    </row>
    <row r="948" spans="1:9" ht="14.1">
      <c r="A948" s="122"/>
      <c r="B948" s="122"/>
      <c r="C948" s="122"/>
      <c r="D948" s="122"/>
      <c r="E948" s="122"/>
      <c r="F948" s="122"/>
      <c r="G948" s="122"/>
      <c r="H948" s="122"/>
      <c r="I948" s="122"/>
    </row>
    <row r="949" spans="1:9" ht="14.1">
      <c r="A949" s="122"/>
      <c r="B949" s="122"/>
      <c r="C949" s="122"/>
      <c r="D949" s="122"/>
      <c r="E949" s="122"/>
      <c r="F949" s="122"/>
      <c r="G949" s="122"/>
      <c r="H949" s="122"/>
      <c r="I949" s="122"/>
    </row>
    <row r="950" spans="1:9" ht="14.1">
      <c r="A950" s="122"/>
      <c r="B950" s="122"/>
      <c r="C950" s="122"/>
      <c r="D950" s="122"/>
      <c r="E950" s="122"/>
      <c r="F950" s="122"/>
      <c r="G950" s="122"/>
      <c r="H950" s="122"/>
      <c r="I950" s="122"/>
    </row>
    <row r="951" spans="1:9" ht="14.1">
      <c r="A951" s="122"/>
      <c r="B951" s="122"/>
      <c r="C951" s="122"/>
      <c r="D951" s="122"/>
      <c r="E951" s="122"/>
      <c r="F951" s="122"/>
      <c r="G951" s="122"/>
      <c r="H951" s="122"/>
      <c r="I951" s="122"/>
    </row>
    <row r="952" spans="1:9" ht="14.1">
      <c r="A952" s="122"/>
      <c r="B952" s="122"/>
      <c r="C952" s="122"/>
      <c r="D952" s="122"/>
      <c r="E952" s="122"/>
      <c r="F952" s="122"/>
      <c r="G952" s="122"/>
      <c r="H952" s="122"/>
      <c r="I952" s="122"/>
    </row>
    <row r="953" spans="1:9" ht="14.1">
      <c r="A953" s="122"/>
      <c r="B953" s="122"/>
      <c r="C953" s="122"/>
      <c r="D953" s="122"/>
      <c r="E953" s="122"/>
      <c r="F953" s="122"/>
      <c r="G953" s="122"/>
      <c r="H953" s="122"/>
      <c r="I953" s="122"/>
    </row>
    <row r="954" spans="1:9" ht="14.1">
      <c r="A954" s="122"/>
      <c r="B954" s="122"/>
      <c r="C954" s="122"/>
      <c r="D954" s="122"/>
      <c r="E954" s="122"/>
      <c r="F954" s="122"/>
      <c r="G954" s="122"/>
      <c r="H954" s="122"/>
      <c r="I954" s="122"/>
    </row>
    <row r="955" spans="1:9" ht="14.1">
      <c r="A955" s="122"/>
      <c r="B955" s="122"/>
      <c r="C955" s="122"/>
      <c r="D955" s="122"/>
      <c r="E955" s="122"/>
      <c r="F955" s="122"/>
      <c r="G955" s="122"/>
      <c r="H955" s="122"/>
      <c r="I955" s="122"/>
    </row>
    <row r="956" spans="1:9" ht="14.1">
      <c r="A956" s="122"/>
      <c r="B956" s="122"/>
      <c r="C956" s="122"/>
      <c r="D956" s="122"/>
      <c r="E956" s="122"/>
      <c r="F956" s="122"/>
      <c r="G956" s="122"/>
      <c r="H956" s="122"/>
      <c r="I956" s="122"/>
    </row>
    <row r="957" spans="1:9" ht="14.1">
      <c r="A957" s="122"/>
      <c r="B957" s="122"/>
      <c r="C957" s="122"/>
      <c r="D957" s="122"/>
      <c r="E957" s="122"/>
      <c r="F957" s="122"/>
      <c r="G957" s="122"/>
      <c r="H957" s="122"/>
      <c r="I957" s="122"/>
    </row>
    <row r="958" spans="1:9" ht="14.1">
      <c r="A958" s="122"/>
      <c r="B958" s="122"/>
      <c r="C958" s="122"/>
      <c r="D958" s="122"/>
      <c r="E958" s="122"/>
      <c r="F958" s="122"/>
      <c r="G958" s="122"/>
      <c r="H958" s="122"/>
      <c r="I958" s="122"/>
    </row>
    <row r="959" spans="1:9" ht="14.1">
      <c r="A959" s="122"/>
      <c r="B959" s="122"/>
      <c r="C959" s="122"/>
      <c r="D959" s="122"/>
      <c r="E959" s="122"/>
      <c r="F959" s="122"/>
      <c r="G959" s="122"/>
      <c r="H959" s="122"/>
      <c r="I959" s="122"/>
    </row>
    <row r="960" spans="1:9" ht="14.1">
      <c r="A960" s="122"/>
      <c r="B960" s="122"/>
      <c r="C960" s="122"/>
      <c r="D960" s="122"/>
      <c r="E960" s="122"/>
      <c r="F960" s="122"/>
      <c r="G960" s="122"/>
      <c r="H960" s="122"/>
      <c r="I960" s="122"/>
    </row>
    <row r="961" spans="1:9" ht="14.1">
      <c r="A961" s="122"/>
      <c r="B961" s="122"/>
      <c r="C961" s="122"/>
      <c r="D961" s="122"/>
      <c r="E961" s="122"/>
      <c r="F961" s="122"/>
      <c r="G961" s="122"/>
      <c r="H961" s="122"/>
      <c r="I961" s="122"/>
    </row>
    <row r="962" spans="1:9" ht="14.1">
      <c r="A962" s="122"/>
      <c r="B962" s="122"/>
      <c r="C962" s="122"/>
      <c r="D962" s="122"/>
      <c r="E962" s="122"/>
      <c r="F962" s="122"/>
      <c r="G962" s="122"/>
      <c r="H962" s="122"/>
      <c r="I962" s="122"/>
    </row>
    <row r="963" spans="1:9" ht="14.1">
      <c r="A963" s="122"/>
      <c r="B963" s="122"/>
      <c r="C963" s="122"/>
      <c r="D963" s="122"/>
      <c r="E963" s="122"/>
      <c r="F963" s="122"/>
      <c r="G963" s="122"/>
      <c r="H963" s="122"/>
      <c r="I963" s="122"/>
    </row>
    <row r="964" spans="1:9" ht="14.1">
      <c r="A964" s="122"/>
      <c r="B964" s="122"/>
      <c r="C964" s="122"/>
      <c r="D964" s="122"/>
      <c r="E964" s="122"/>
      <c r="F964" s="122"/>
      <c r="G964" s="122"/>
      <c r="H964" s="122"/>
      <c r="I964" s="122"/>
    </row>
    <row r="965" spans="1:9" ht="14.1">
      <c r="A965" s="122"/>
      <c r="B965" s="122"/>
      <c r="C965" s="122"/>
      <c r="D965" s="122"/>
      <c r="E965" s="122"/>
      <c r="F965" s="122"/>
      <c r="G965" s="122"/>
      <c r="H965" s="122"/>
      <c r="I965" s="122"/>
    </row>
    <row r="966" spans="1:9" ht="14.1">
      <c r="A966" s="122"/>
      <c r="B966" s="122"/>
      <c r="C966" s="122"/>
      <c r="D966" s="122"/>
      <c r="E966" s="122"/>
      <c r="F966" s="122"/>
      <c r="G966" s="122"/>
      <c r="H966" s="122"/>
      <c r="I966" s="122"/>
    </row>
    <row r="967" spans="1:9" ht="14.1">
      <c r="A967" s="122"/>
      <c r="B967" s="122"/>
      <c r="C967" s="122"/>
      <c r="D967" s="122"/>
      <c r="E967" s="122"/>
      <c r="F967" s="122"/>
      <c r="G967" s="122"/>
      <c r="H967" s="122"/>
      <c r="I967" s="122"/>
    </row>
    <row r="968" spans="1:9" ht="14.1">
      <c r="A968" s="122"/>
      <c r="B968" s="122"/>
      <c r="C968" s="122"/>
      <c r="D968" s="122"/>
      <c r="E968" s="122"/>
      <c r="F968" s="122"/>
      <c r="G968" s="122"/>
      <c r="H968" s="122"/>
      <c r="I968" s="122"/>
    </row>
    <row r="969" spans="1:9" ht="14.1">
      <c r="A969" s="122"/>
      <c r="B969" s="122"/>
      <c r="C969" s="122"/>
      <c r="D969" s="122"/>
      <c r="E969" s="122"/>
      <c r="F969" s="122"/>
      <c r="G969" s="122"/>
      <c r="H969" s="122"/>
      <c r="I969" s="122"/>
    </row>
    <row r="970" spans="1:9" ht="14.1">
      <c r="A970" s="122"/>
      <c r="B970" s="122"/>
      <c r="C970" s="122"/>
      <c r="D970" s="122"/>
      <c r="E970" s="122"/>
      <c r="F970" s="122"/>
      <c r="G970" s="122"/>
      <c r="H970" s="122"/>
      <c r="I970" s="122"/>
    </row>
    <row r="971" spans="1:9" ht="14.1">
      <c r="A971" s="122"/>
      <c r="B971" s="122"/>
      <c r="C971" s="122"/>
      <c r="D971" s="122"/>
      <c r="E971" s="122"/>
      <c r="F971" s="122"/>
      <c r="G971" s="122"/>
      <c r="H971" s="122"/>
      <c r="I971" s="122"/>
    </row>
    <row r="972" spans="1:9" ht="14.1">
      <c r="A972" s="122"/>
      <c r="B972" s="122"/>
      <c r="C972" s="122"/>
      <c r="D972" s="122"/>
      <c r="E972" s="122"/>
      <c r="F972" s="122"/>
      <c r="G972" s="122"/>
      <c r="H972" s="122"/>
      <c r="I972" s="122"/>
    </row>
    <row r="973" spans="1:9" ht="14.1">
      <c r="A973" s="122"/>
      <c r="B973" s="122"/>
      <c r="C973" s="122"/>
      <c r="D973" s="122"/>
      <c r="E973" s="122"/>
      <c r="F973" s="122"/>
      <c r="G973" s="122"/>
      <c r="H973" s="122"/>
      <c r="I973" s="122"/>
    </row>
    <row r="974" spans="1:9" ht="14.1">
      <c r="A974" s="122"/>
      <c r="B974" s="122"/>
      <c r="C974" s="122"/>
      <c r="D974" s="122"/>
      <c r="E974" s="122"/>
      <c r="F974" s="122"/>
      <c r="G974" s="122"/>
      <c r="H974" s="122"/>
      <c r="I974" s="122"/>
    </row>
    <row r="975" spans="1:9" ht="14.1">
      <c r="A975" s="122"/>
      <c r="B975" s="122"/>
      <c r="C975" s="122"/>
      <c r="D975" s="122"/>
      <c r="E975" s="122"/>
      <c r="F975" s="122"/>
      <c r="G975" s="122"/>
      <c r="H975" s="122"/>
      <c r="I975" s="122"/>
    </row>
    <row r="976" spans="1:9" ht="14.1">
      <c r="A976" s="122"/>
      <c r="B976" s="122"/>
      <c r="C976" s="122"/>
      <c r="D976" s="122"/>
      <c r="E976" s="122"/>
      <c r="F976" s="122"/>
      <c r="G976" s="122"/>
      <c r="H976" s="122"/>
      <c r="I976" s="122"/>
    </row>
    <row r="977" spans="1:9" ht="14.1">
      <c r="A977" s="122"/>
      <c r="B977" s="122"/>
      <c r="C977" s="122"/>
      <c r="D977" s="122"/>
      <c r="E977" s="122"/>
      <c r="F977" s="122"/>
      <c r="G977" s="122"/>
      <c r="H977" s="122"/>
      <c r="I977" s="122"/>
    </row>
    <row r="978" spans="1:9" ht="14.1">
      <c r="A978" s="122"/>
      <c r="B978" s="122"/>
      <c r="C978" s="122"/>
      <c r="D978" s="122"/>
      <c r="E978" s="122"/>
      <c r="F978" s="122"/>
      <c r="G978" s="122"/>
      <c r="H978" s="122"/>
      <c r="I978" s="122"/>
    </row>
    <row r="979" spans="1:9" ht="14.1">
      <c r="A979" s="122"/>
      <c r="B979" s="122"/>
      <c r="C979" s="122"/>
      <c r="D979" s="122"/>
      <c r="E979" s="122"/>
      <c r="F979" s="122"/>
      <c r="G979" s="122"/>
      <c r="H979" s="122"/>
      <c r="I979" s="122"/>
    </row>
    <row r="980" spans="1:9" ht="14.1">
      <c r="A980" s="122"/>
      <c r="B980" s="122"/>
      <c r="C980" s="122"/>
      <c r="D980" s="122"/>
      <c r="E980" s="122"/>
      <c r="F980" s="122"/>
      <c r="G980" s="122"/>
      <c r="H980" s="122"/>
      <c r="I980" s="122"/>
    </row>
    <row r="981" spans="1:9" ht="14.1">
      <c r="A981" s="122"/>
      <c r="B981" s="122"/>
      <c r="C981" s="122"/>
      <c r="D981" s="122"/>
      <c r="E981" s="122"/>
      <c r="F981" s="122"/>
      <c r="G981" s="122"/>
      <c r="H981" s="122"/>
      <c r="I981" s="122"/>
    </row>
    <row r="982" spans="1:9" ht="14.1">
      <c r="A982" s="122"/>
      <c r="B982" s="122"/>
      <c r="C982" s="122"/>
      <c r="D982" s="122"/>
      <c r="E982" s="122"/>
      <c r="F982" s="122"/>
      <c r="G982" s="122"/>
      <c r="H982" s="122"/>
      <c r="I982" s="122"/>
    </row>
    <row r="983" spans="1:9" ht="14.1">
      <c r="A983" s="122"/>
      <c r="B983" s="122"/>
      <c r="C983" s="122"/>
      <c r="D983" s="122"/>
      <c r="E983" s="122"/>
      <c r="F983" s="122"/>
      <c r="G983" s="122"/>
      <c r="H983" s="122"/>
      <c r="I983" s="122"/>
    </row>
    <row r="984" spans="1:9" ht="14.1">
      <c r="A984" s="122"/>
      <c r="B984" s="122"/>
      <c r="C984" s="122"/>
      <c r="D984" s="122"/>
      <c r="E984" s="122"/>
      <c r="F984" s="122"/>
      <c r="G984" s="122"/>
      <c r="H984" s="122"/>
      <c r="I984" s="122"/>
    </row>
    <row r="985" spans="1:9" ht="14.1">
      <c r="A985" s="122"/>
      <c r="B985" s="122"/>
      <c r="C985" s="122"/>
      <c r="D985" s="122"/>
      <c r="E985" s="122"/>
      <c r="F985" s="122"/>
      <c r="G985" s="122"/>
      <c r="H985" s="122"/>
      <c r="I985" s="122"/>
    </row>
    <row r="986" spans="1:9" ht="14.1">
      <c r="A986" s="122"/>
      <c r="B986" s="122"/>
      <c r="C986" s="122"/>
      <c r="D986" s="122"/>
      <c r="E986" s="122"/>
      <c r="F986" s="122"/>
      <c r="G986" s="122"/>
      <c r="H986" s="122"/>
      <c r="I986" s="122"/>
    </row>
    <row r="987" spans="1:9" ht="14.1">
      <c r="A987" s="122"/>
      <c r="B987" s="122"/>
      <c r="C987" s="122"/>
      <c r="D987" s="122"/>
      <c r="E987" s="122"/>
      <c r="F987" s="122"/>
      <c r="G987" s="122"/>
      <c r="H987" s="122"/>
      <c r="I987" s="122"/>
    </row>
    <row r="988" spans="1:9" ht="14.1">
      <c r="A988" s="122"/>
      <c r="B988" s="122"/>
      <c r="C988" s="122"/>
      <c r="D988" s="122"/>
      <c r="E988" s="122"/>
      <c r="F988" s="122"/>
      <c r="G988" s="122"/>
      <c r="H988" s="122"/>
      <c r="I988" s="122"/>
    </row>
    <row r="989" spans="1:9" ht="14.1">
      <c r="A989" s="122"/>
      <c r="B989" s="122"/>
      <c r="C989" s="122"/>
      <c r="D989" s="122"/>
      <c r="E989" s="122"/>
      <c r="F989" s="122"/>
      <c r="G989" s="122"/>
      <c r="H989" s="122"/>
      <c r="I989" s="122"/>
    </row>
    <row r="990" spans="1:9" ht="14.1">
      <c r="A990" s="122"/>
      <c r="B990" s="122"/>
      <c r="C990" s="122"/>
      <c r="D990" s="122"/>
      <c r="E990" s="122"/>
      <c r="F990" s="122"/>
      <c r="G990" s="122"/>
      <c r="H990" s="122"/>
      <c r="I990" s="122"/>
    </row>
    <row r="991" spans="1:9" ht="14.1">
      <c r="A991" s="122"/>
      <c r="B991" s="122"/>
      <c r="C991" s="122"/>
      <c r="D991" s="122"/>
      <c r="E991" s="122"/>
      <c r="F991" s="122"/>
      <c r="G991" s="122"/>
      <c r="H991" s="122"/>
      <c r="I991" s="122"/>
    </row>
    <row r="992" spans="1:9" ht="14.1">
      <c r="A992" s="122"/>
      <c r="B992" s="122"/>
      <c r="C992" s="122"/>
      <c r="D992" s="122"/>
      <c r="E992" s="122"/>
      <c r="F992" s="122"/>
      <c r="G992" s="122"/>
      <c r="H992" s="122"/>
      <c r="I992" s="122"/>
    </row>
    <row r="993" spans="1:9" ht="14.1">
      <c r="A993" s="122"/>
      <c r="B993" s="122"/>
      <c r="C993" s="122"/>
      <c r="D993" s="122"/>
      <c r="E993" s="122"/>
      <c r="F993" s="122"/>
      <c r="G993" s="122"/>
      <c r="H993" s="122"/>
      <c r="I993" s="122"/>
    </row>
    <row r="994" spans="1:9" ht="14.1">
      <c r="A994" s="122"/>
      <c r="B994" s="122"/>
      <c r="C994" s="122"/>
      <c r="D994" s="122"/>
      <c r="E994" s="122"/>
      <c r="F994" s="122"/>
      <c r="G994" s="122"/>
      <c r="H994" s="122"/>
      <c r="I994" s="122"/>
    </row>
    <row r="995" spans="1:9" ht="14.1">
      <c r="A995" s="122"/>
      <c r="B995" s="122"/>
      <c r="C995" s="122"/>
      <c r="D995" s="122"/>
      <c r="E995" s="122"/>
      <c r="F995" s="122"/>
      <c r="G995" s="122"/>
      <c r="H995" s="122"/>
      <c r="I995" s="122"/>
    </row>
    <row r="996" spans="1:9" ht="14.1">
      <c r="A996" s="122"/>
      <c r="B996" s="122"/>
      <c r="C996" s="122"/>
      <c r="D996" s="122"/>
      <c r="E996" s="122"/>
      <c r="F996" s="122"/>
      <c r="G996" s="122"/>
      <c r="H996" s="122"/>
      <c r="I996" s="122"/>
    </row>
    <row r="997" spans="1:9" ht="14.1">
      <c r="A997" s="122"/>
      <c r="B997" s="122"/>
      <c r="C997" s="122"/>
      <c r="D997" s="122"/>
      <c r="E997" s="122"/>
      <c r="F997" s="122"/>
      <c r="G997" s="122"/>
      <c r="H997" s="122"/>
      <c r="I997" s="122"/>
    </row>
    <row r="998" spans="1:9" ht="14.1">
      <c r="A998" s="122"/>
      <c r="B998" s="122"/>
      <c r="C998" s="122"/>
      <c r="D998" s="122"/>
      <c r="E998" s="122"/>
      <c r="F998" s="122"/>
      <c r="G998" s="122"/>
      <c r="H998" s="122"/>
      <c r="I998" s="122"/>
    </row>
    <row r="999" spans="1:9" ht="14.1">
      <c r="A999" s="122"/>
      <c r="B999" s="122"/>
      <c r="C999" s="122"/>
      <c r="D999" s="122"/>
      <c r="E999" s="122"/>
      <c r="F999" s="122"/>
      <c r="G999" s="122"/>
      <c r="H999" s="122"/>
      <c r="I999" s="122"/>
    </row>
    <row r="1000" spans="1:9" ht="14.1">
      <c r="A1000" s="122"/>
      <c r="B1000" s="122"/>
      <c r="C1000" s="122"/>
      <c r="D1000" s="122"/>
      <c r="E1000" s="122"/>
      <c r="F1000" s="122"/>
      <c r="G1000" s="122"/>
      <c r="H1000" s="122"/>
      <c r="I1000" s="12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4">
    <outlinePr summaryBelow="0" summaryRight="0"/>
  </sheetPr>
  <dimension ref="A1:E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s>
  <sheetData>
    <row r="1" spans="1:5" ht="15.75" customHeight="1">
      <c r="A1" s="127" t="s">
        <v>14</v>
      </c>
      <c r="B1" s="127"/>
      <c r="C1" s="127"/>
      <c r="D1" s="127"/>
      <c r="E1" s="127"/>
    </row>
    <row r="2" spans="1:5" ht="15.75" customHeight="1">
      <c r="A2" s="117" t="s">
        <v>557</v>
      </c>
      <c r="B2" s="118" t="s">
        <v>570</v>
      </c>
      <c r="C2" s="118" t="s">
        <v>75</v>
      </c>
      <c r="D2" s="118" t="s">
        <v>449</v>
      </c>
      <c r="E2" s="118" t="s">
        <v>571</v>
      </c>
    </row>
    <row r="3" spans="1:5" ht="15.75" customHeight="1">
      <c r="A3" s="120"/>
      <c r="B3" s="120"/>
      <c r="C3" s="120"/>
      <c r="D3" s="121"/>
      <c r="E3" s="120"/>
    </row>
    <row r="4" spans="1:5" ht="15.75" customHeight="1">
      <c r="A4" s="122"/>
      <c r="B4" s="122"/>
      <c r="C4" s="122"/>
      <c r="D4" s="122"/>
      <c r="E4" s="122"/>
    </row>
    <row r="5" spans="1:5" ht="15.75" customHeight="1">
      <c r="A5" s="122"/>
      <c r="B5" s="122"/>
      <c r="C5" s="122"/>
      <c r="D5" s="122"/>
      <c r="E5" s="122"/>
    </row>
    <row r="6" spans="1:5" ht="15.75" customHeight="1">
      <c r="A6" s="122"/>
      <c r="B6" s="122"/>
      <c r="C6" s="122"/>
      <c r="D6" s="122"/>
      <c r="E6" s="122"/>
    </row>
    <row r="7" spans="1:5" ht="15.75" customHeight="1">
      <c r="A7" s="122"/>
      <c r="B7" s="122"/>
      <c r="C7" s="122"/>
      <c r="D7" s="122"/>
      <c r="E7" s="122"/>
    </row>
    <row r="8" spans="1:5" ht="15.75" customHeight="1">
      <c r="A8" s="122"/>
      <c r="B8" s="122"/>
      <c r="C8" s="122"/>
      <c r="D8" s="122"/>
      <c r="E8" s="122"/>
    </row>
    <row r="9" spans="1:5" ht="15.75" customHeight="1">
      <c r="A9" s="122"/>
      <c r="B9" s="122"/>
      <c r="C9" s="122"/>
      <c r="D9" s="122"/>
      <c r="E9" s="122"/>
    </row>
    <row r="10" spans="1:5" ht="15.75" customHeight="1">
      <c r="A10" s="122"/>
      <c r="B10" s="122"/>
      <c r="C10" s="122"/>
      <c r="D10" s="122"/>
      <c r="E10" s="122"/>
    </row>
    <row r="11" spans="1:5" ht="15.75" customHeight="1">
      <c r="A11" s="122"/>
      <c r="B11" s="122"/>
      <c r="C11" s="122"/>
      <c r="D11" s="122"/>
      <c r="E11" s="122"/>
    </row>
    <row r="12" spans="1:5" ht="15.75" customHeight="1">
      <c r="A12" s="122"/>
      <c r="B12" s="122"/>
      <c r="C12" s="122"/>
      <c r="D12" s="122"/>
      <c r="E12" s="122"/>
    </row>
    <row r="13" spans="1:5" ht="15.75" customHeight="1">
      <c r="A13" s="122"/>
      <c r="B13" s="122"/>
      <c r="C13" s="122"/>
      <c r="D13" s="122"/>
      <c r="E13" s="122"/>
    </row>
    <row r="14" spans="1:5" ht="15.75" customHeight="1">
      <c r="A14" s="122"/>
      <c r="B14" s="122"/>
      <c r="C14" s="122"/>
      <c r="D14" s="122"/>
      <c r="E14" s="122"/>
    </row>
    <row r="15" spans="1:5" ht="15.75" customHeight="1">
      <c r="A15" s="122"/>
      <c r="B15" s="122"/>
      <c r="C15" s="122"/>
      <c r="D15" s="122"/>
      <c r="E15" s="122"/>
    </row>
    <row r="16" spans="1:5" ht="15.75" customHeight="1">
      <c r="A16" s="122"/>
      <c r="B16" s="122"/>
      <c r="C16" s="122"/>
      <c r="D16" s="122"/>
      <c r="E16" s="122"/>
    </row>
    <row r="17" spans="1:5" ht="15.75" customHeight="1">
      <c r="A17" s="122"/>
      <c r="B17" s="122"/>
      <c r="C17" s="122"/>
      <c r="D17" s="122"/>
      <c r="E17" s="122"/>
    </row>
    <row r="18" spans="1:5" ht="15.75" customHeight="1">
      <c r="A18" s="122"/>
      <c r="B18" s="122"/>
      <c r="C18" s="122"/>
      <c r="D18" s="122"/>
      <c r="E18" s="122"/>
    </row>
    <row r="19" spans="1:5" ht="15.75" customHeight="1">
      <c r="A19" s="122"/>
      <c r="B19" s="122"/>
      <c r="C19" s="122"/>
      <c r="D19" s="122"/>
      <c r="E19" s="122"/>
    </row>
    <row r="20" spans="1:5" ht="15.75" customHeight="1">
      <c r="A20" s="122"/>
      <c r="B20" s="122"/>
      <c r="C20" s="122"/>
      <c r="D20" s="122"/>
      <c r="E20" s="122"/>
    </row>
    <row r="21" spans="1:5" ht="15.75" customHeight="1">
      <c r="A21" s="122"/>
      <c r="B21" s="122"/>
      <c r="C21" s="122"/>
      <c r="D21" s="122"/>
      <c r="E21" s="122"/>
    </row>
    <row r="22" spans="1:5" ht="15.75" customHeight="1">
      <c r="A22" s="122"/>
      <c r="B22" s="122"/>
      <c r="C22" s="122"/>
      <c r="D22" s="122"/>
      <c r="E22" s="122"/>
    </row>
    <row r="23" spans="1:5" ht="15.75" customHeight="1">
      <c r="A23" s="122"/>
      <c r="B23" s="122"/>
      <c r="C23" s="122"/>
      <c r="D23" s="122"/>
      <c r="E23" s="122"/>
    </row>
    <row r="24" spans="1:5" ht="15.75" customHeight="1">
      <c r="A24" s="122"/>
      <c r="B24" s="122"/>
      <c r="C24" s="122"/>
      <c r="D24" s="122"/>
      <c r="E24" s="122"/>
    </row>
    <row r="25" spans="1:5" ht="15.75" customHeight="1">
      <c r="A25" s="122"/>
      <c r="B25" s="122"/>
      <c r="C25" s="122"/>
      <c r="D25" s="122"/>
      <c r="E25" s="122"/>
    </row>
    <row r="26" spans="1:5" ht="15.75" customHeight="1">
      <c r="A26" s="122"/>
      <c r="B26" s="122"/>
      <c r="C26" s="122"/>
      <c r="D26" s="122"/>
      <c r="E26" s="122"/>
    </row>
    <row r="27" spans="1:5" ht="15.75" customHeight="1">
      <c r="A27" s="122"/>
      <c r="B27" s="122"/>
      <c r="C27" s="122"/>
      <c r="D27" s="122"/>
      <c r="E27" s="122"/>
    </row>
    <row r="28" spans="1:5" ht="15.75" customHeight="1">
      <c r="A28" s="122"/>
      <c r="B28" s="122"/>
      <c r="C28" s="122"/>
      <c r="D28" s="122"/>
      <c r="E28" s="122"/>
    </row>
    <row r="29" spans="1:5" ht="15.75" customHeight="1">
      <c r="A29" s="122"/>
      <c r="B29" s="122"/>
      <c r="C29" s="122"/>
      <c r="D29" s="122"/>
      <c r="E29" s="122"/>
    </row>
    <row r="30" spans="1:5" ht="15.75" customHeight="1">
      <c r="A30" s="122"/>
      <c r="B30" s="122"/>
      <c r="C30" s="122"/>
      <c r="D30" s="122"/>
      <c r="E30" s="122"/>
    </row>
    <row r="31" spans="1:5" ht="15.75" customHeight="1">
      <c r="A31" s="122"/>
      <c r="B31" s="122"/>
      <c r="C31" s="122"/>
      <c r="D31" s="122"/>
      <c r="E31" s="122"/>
    </row>
    <row r="32" spans="1:5" ht="15.75" customHeight="1">
      <c r="A32" s="122"/>
      <c r="B32" s="122"/>
      <c r="C32" s="122"/>
      <c r="D32" s="122"/>
      <c r="E32" s="122"/>
    </row>
    <row r="33" spans="1:5" ht="15.75" customHeight="1">
      <c r="A33" s="122"/>
      <c r="B33" s="122"/>
      <c r="C33" s="122"/>
      <c r="D33" s="122"/>
      <c r="E33" s="122"/>
    </row>
    <row r="34" spans="1:5" ht="15.75" customHeight="1">
      <c r="A34" s="122"/>
      <c r="B34" s="122"/>
      <c r="C34" s="122"/>
      <c r="D34" s="122"/>
      <c r="E34" s="122"/>
    </row>
    <row r="35" spans="1:5" ht="15.75" customHeight="1">
      <c r="A35" s="122"/>
      <c r="B35" s="122"/>
      <c r="C35" s="122"/>
      <c r="D35" s="122"/>
      <c r="E35" s="122"/>
    </row>
    <row r="36" spans="1:5" ht="15.75" customHeight="1">
      <c r="A36" s="122"/>
      <c r="B36" s="122"/>
      <c r="C36" s="122"/>
      <c r="D36" s="122"/>
      <c r="E36" s="122"/>
    </row>
    <row r="37" spans="1:5" ht="15.75" customHeight="1">
      <c r="A37" s="122"/>
      <c r="B37" s="122"/>
      <c r="C37" s="122"/>
      <c r="D37" s="122"/>
      <c r="E37" s="122"/>
    </row>
    <row r="38" spans="1:5" ht="15.75" customHeight="1">
      <c r="A38" s="122"/>
      <c r="B38" s="122"/>
      <c r="C38" s="122"/>
      <c r="D38" s="122"/>
      <c r="E38" s="122"/>
    </row>
    <row r="39" spans="1:5" ht="15.75" customHeight="1">
      <c r="A39" s="122"/>
      <c r="B39" s="122"/>
      <c r="C39" s="122"/>
      <c r="D39" s="122"/>
      <c r="E39" s="122"/>
    </row>
    <row r="40" spans="1:5" ht="15.75" customHeight="1">
      <c r="A40" s="122"/>
      <c r="B40" s="122"/>
      <c r="C40" s="122"/>
      <c r="D40" s="122"/>
      <c r="E40" s="122"/>
    </row>
    <row r="41" spans="1:5" ht="15.75" customHeight="1">
      <c r="A41" s="122"/>
      <c r="B41" s="122"/>
      <c r="C41" s="122"/>
      <c r="D41" s="122"/>
      <c r="E41" s="122"/>
    </row>
    <row r="42" spans="1:5" ht="15.75" customHeight="1">
      <c r="A42" s="122"/>
      <c r="B42" s="122"/>
      <c r="C42" s="122"/>
      <c r="D42" s="122"/>
      <c r="E42" s="122"/>
    </row>
    <row r="43" spans="1:5" ht="15.75" customHeight="1">
      <c r="A43" s="122"/>
      <c r="B43" s="122"/>
      <c r="C43" s="122"/>
      <c r="D43" s="122"/>
      <c r="E43" s="122"/>
    </row>
    <row r="44" spans="1:5" ht="15.75" customHeight="1">
      <c r="A44" s="122"/>
      <c r="B44" s="122"/>
      <c r="C44" s="122"/>
      <c r="D44" s="122"/>
      <c r="E44" s="122"/>
    </row>
    <row r="45" spans="1:5" ht="15.75" customHeight="1">
      <c r="A45" s="122"/>
      <c r="B45" s="122"/>
      <c r="C45" s="122"/>
      <c r="D45" s="122"/>
      <c r="E45" s="122"/>
    </row>
    <row r="46" spans="1:5" ht="14.1">
      <c r="A46" s="122"/>
      <c r="B46" s="122"/>
      <c r="C46" s="122"/>
      <c r="D46" s="122"/>
      <c r="E46" s="122"/>
    </row>
    <row r="47" spans="1:5" ht="14.1">
      <c r="A47" s="122"/>
      <c r="B47" s="122"/>
      <c r="C47" s="122"/>
      <c r="D47" s="122"/>
      <c r="E47" s="122"/>
    </row>
    <row r="48" spans="1:5" ht="14.1">
      <c r="A48" s="122"/>
      <c r="B48" s="122"/>
      <c r="C48" s="122"/>
      <c r="D48" s="122"/>
      <c r="E48" s="122"/>
    </row>
    <row r="49" spans="1:5" ht="14.1">
      <c r="A49" s="122"/>
      <c r="B49" s="122"/>
      <c r="C49" s="122"/>
      <c r="D49" s="122"/>
      <c r="E49" s="122"/>
    </row>
    <row r="50" spans="1:5" ht="14.1">
      <c r="A50" s="122"/>
      <c r="B50" s="122"/>
      <c r="C50" s="122"/>
      <c r="D50" s="122"/>
      <c r="E50" s="122"/>
    </row>
    <row r="51" spans="1:5" ht="14.1">
      <c r="A51" s="122"/>
      <c r="B51" s="122"/>
      <c r="C51" s="122"/>
      <c r="D51" s="122"/>
      <c r="E51" s="122"/>
    </row>
    <row r="52" spans="1:5" ht="14.1">
      <c r="A52" s="122"/>
      <c r="B52" s="122"/>
      <c r="C52" s="122"/>
      <c r="D52" s="122"/>
      <c r="E52" s="122"/>
    </row>
    <row r="53" spans="1:5" ht="14.1">
      <c r="A53" s="122"/>
      <c r="B53" s="122"/>
      <c r="C53" s="122"/>
      <c r="D53" s="122"/>
      <c r="E53" s="122"/>
    </row>
    <row r="54" spans="1:5" ht="14.1">
      <c r="A54" s="122"/>
      <c r="B54" s="122"/>
      <c r="C54" s="122"/>
      <c r="D54" s="122"/>
      <c r="E54" s="122"/>
    </row>
    <row r="55" spans="1:5" ht="14.1">
      <c r="A55" s="122"/>
      <c r="B55" s="122"/>
      <c r="C55" s="122"/>
      <c r="D55" s="122"/>
      <c r="E55" s="122"/>
    </row>
    <row r="56" spans="1:5" ht="14.1">
      <c r="A56" s="122"/>
      <c r="B56" s="122"/>
      <c r="C56" s="122"/>
      <c r="D56" s="122"/>
      <c r="E56" s="122"/>
    </row>
    <row r="57" spans="1:5" ht="14.1">
      <c r="A57" s="122"/>
      <c r="B57" s="122"/>
      <c r="C57" s="122"/>
      <c r="D57" s="122"/>
      <c r="E57" s="122"/>
    </row>
    <row r="58" spans="1:5" ht="14.1">
      <c r="A58" s="122"/>
      <c r="B58" s="122"/>
      <c r="C58" s="122"/>
      <c r="D58" s="122"/>
      <c r="E58" s="122"/>
    </row>
    <row r="59" spans="1:5" ht="14.1">
      <c r="A59" s="122"/>
      <c r="B59" s="122"/>
      <c r="C59" s="122"/>
      <c r="D59" s="122"/>
      <c r="E59" s="122"/>
    </row>
    <row r="60" spans="1:5" ht="14.1">
      <c r="A60" s="122"/>
      <c r="B60" s="122"/>
      <c r="C60" s="122"/>
      <c r="D60" s="122"/>
      <c r="E60" s="122"/>
    </row>
    <row r="61" spans="1:5" ht="14.1">
      <c r="A61" s="122"/>
      <c r="B61" s="122"/>
      <c r="C61" s="122"/>
      <c r="D61" s="122"/>
      <c r="E61" s="122"/>
    </row>
    <row r="62" spans="1:5" ht="14.1">
      <c r="A62" s="122"/>
      <c r="B62" s="122"/>
      <c r="C62" s="122"/>
      <c r="D62" s="122"/>
      <c r="E62" s="122"/>
    </row>
    <row r="63" spans="1:5" ht="14.1">
      <c r="A63" s="122"/>
      <c r="B63" s="122"/>
      <c r="C63" s="122"/>
      <c r="D63" s="122"/>
      <c r="E63" s="122"/>
    </row>
    <row r="64" spans="1:5" ht="14.1">
      <c r="A64" s="122"/>
      <c r="B64" s="122"/>
      <c r="C64" s="122"/>
      <c r="D64" s="122"/>
      <c r="E64" s="122"/>
    </row>
    <row r="65" spans="1:5" ht="14.1">
      <c r="A65" s="122"/>
      <c r="B65" s="122"/>
      <c r="C65" s="122"/>
      <c r="D65" s="122"/>
      <c r="E65" s="122"/>
    </row>
    <row r="66" spans="1:5" ht="14.1">
      <c r="A66" s="122"/>
      <c r="B66" s="122"/>
      <c r="C66" s="122"/>
      <c r="D66" s="122"/>
      <c r="E66" s="122"/>
    </row>
    <row r="67" spans="1:5" ht="14.1">
      <c r="A67" s="122"/>
      <c r="B67" s="122"/>
      <c r="C67" s="122"/>
      <c r="D67" s="122"/>
      <c r="E67" s="122"/>
    </row>
    <row r="68" spans="1:5" ht="14.1">
      <c r="A68" s="122"/>
      <c r="B68" s="122"/>
      <c r="C68" s="122"/>
      <c r="D68" s="122"/>
      <c r="E68" s="122"/>
    </row>
    <row r="69" spans="1:5" ht="14.1">
      <c r="A69" s="122"/>
      <c r="B69" s="122"/>
      <c r="C69" s="122"/>
      <c r="D69" s="122"/>
      <c r="E69" s="122"/>
    </row>
    <row r="70" spans="1:5" ht="14.1">
      <c r="A70" s="122"/>
      <c r="B70" s="122"/>
      <c r="C70" s="122"/>
      <c r="D70" s="122"/>
      <c r="E70" s="122"/>
    </row>
    <row r="71" spans="1:5" ht="14.1">
      <c r="A71" s="122"/>
      <c r="B71" s="122"/>
      <c r="C71" s="122"/>
      <c r="D71" s="122"/>
      <c r="E71" s="122"/>
    </row>
    <row r="72" spans="1:5" ht="14.1">
      <c r="A72" s="122"/>
      <c r="B72" s="122"/>
      <c r="C72" s="122"/>
      <c r="D72" s="122"/>
      <c r="E72" s="122"/>
    </row>
    <row r="73" spans="1:5" ht="14.1">
      <c r="A73" s="122"/>
      <c r="B73" s="122"/>
      <c r="C73" s="122"/>
      <c r="D73" s="122"/>
      <c r="E73" s="122"/>
    </row>
    <row r="74" spans="1:5" ht="14.1">
      <c r="A74" s="122"/>
      <c r="B74" s="122"/>
      <c r="C74" s="122"/>
      <c r="D74" s="122"/>
      <c r="E74" s="122"/>
    </row>
    <row r="75" spans="1:5" ht="14.1">
      <c r="A75" s="122"/>
      <c r="B75" s="122"/>
      <c r="C75" s="122"/>
      <c r="D75" s="122"/>
      <c r="E75" s="122"/>
    </row>
    <row r="76" spans="1:5" ht="14.1">
      <c r="A76" s="122"/>
      <c r="B76" s="122"/>
      <c r="C76" s="122"/>
      <c r="D76" s="122"/>
      <c r="E76" s="122"/>
    </row>
    <row r="77" spans="1:5" ht="14.1">
      <c r="A77" s="122"/>
      <c r="B77" s="122"/>
      <c r="C77" s="122"/>
      <c r="D77" s="122"/>
      <c r="E77" s="122"/>
    </row>
    <row r="78" spans="1:5" ht="14.1">
      <c r="A78" s="122"/>
      <c r="B78" s="122"/>
      <c r="C78" s="122"/>
      <c r="D78" s="122"/>
      <c r="E78" s="122"/>
    </row>
    <row r="79" spans="1:5" ht="14.1">
      <c r="A79" s="122"/>
      <c r="B79" s="122"/>
      <c r="C79" s="122"/>
      <c r="D79" s="122"/>
      <c r="E79" s="122"/>
    </row>
    <row r="80" spans="1:5" ht="14.1">
      <c r="A80" s="122"/>
      <c r="B80" s="122"/>
      <c r="C80" s="122"/>
      <c r="D80" s="122"/>
      <c r="E80" s="122"/>
    </row>
    <row r="81" spans="1:5" ht="14.1">
      <c r="A81" s="122"/>
      <c r="B81" s="122"/>
      <c r="C81" s="122"/>
      <c r="D81" s="122"/>
      <c r="E81" s="122"/>
    </row>
    <row r="82" spans="1:5" ht="14.1">
      <c r="A82" s="122"/>
      <c r="B82" s="122"/>
      <c r="C82" s="122"/>
      <c r="D82" s="122"/>
      <c r="E82" s="122"/>
    </row>
    <row r="83" spans="1:5" ht="14.1">
      <c r="A83" s="122"/>
      <c r="B83" s="122"/>
      <c r="C83" s="122"/>
      <c r="D83" s="122"/>
      <c r="E83" s="122"/>
    </row>
    <row r="84" spans="1:5" ht="14.1">
      <c r="A84" s="122"/>
      <c r="B84" s="122"/>
      <c r="C84" s="122"/>
      <c r="D84" s="122"/>
      <c r="E84" s="122"/>
    </row>
    <row r="85" spans="1:5" ht="14.1">
      <c r="A85" s="122"/>
      <c r="B85" s="122"/>
      <c r="C85" s="122"/>
      <c r="D85" s="122"/>
      <c r="E85" s="122"/>
    </row>
    <row r="86" spans="1:5" ht="14.1">
      <c r="A86" s="122"/>
      <c r="B86" s="122"/>
      <c r="C86" s="122"/>
      <c r="D86" s="122"/>
      <c r="E86" s="122"/>
    </row>
    <row r="87" spans="1:5" ht="14.1">
      <c r="A87" s="122"/>
      <c r="B87" s="122"/>
      <c r="C87" s="122"/>
      <c r="D87" s="122"/>
      <c r="E87" s="122"/>
    </row>
    <row r="88" spans="1:5" ht="14.1">
      <c r="A88" s="122"/>
      <c r="B88" s="122"/>
      <c r="C88" s="122"/>
      <c r="D88" s="122"/>
      <c r="E88" s="122"/>
    </row>
    <row r="89" spans="1:5" ht="14.1">
      <c r="A89" s="122"/>
      <c r="B89" s="122"/>
      <c r="C89" s="122"/>
      <c r="D89" s="122"/>
      <c r="E89" s="122"/>
    </row>
    <row r="90" spans="1:5" ht="14.1">
      <c r="A90" s="122"/>
      <c r="B90" s="122"/>
      <c r="C90" s="122"/>
      <c r="D90" s="122"/>
      <c r="E90" s="122"/>
    </row>
    <row r="91" spans="1:5" ht="14.1">
      <c r="A91" s="122"/>
      <c r="B91" s="122"/>
      <c r="C91" s="122"/>
      <c r="D91" s="122"/>
      <c r="E91" s="122"/>
    </row>
    <row r="92" spans="1:5" ht="14.1">
      <c r="A92" s="122"/>
      <c r="B92" s="122"/>
      <c r="C92" s="122"/>
      <c r="D92" s="122"/>
      <c r="E92" s="122"/>
    </row>
    <row r="93" spans="1:5" ht="14.1">
      <c r="A93" s="122"/>
      <c r="B93" s="122"/>
      <c r="C93" s="122"/>
      <c r="D93" s="122"/>
      <c r="E93" s="122"/>
    </row>
    <row r="94" spans="1:5" ht="14.1">
      <c r="A94" s="122"/>
      <c r="B94" s="122"/>
      <c r="C94" s="122"/>
      <c r="D94" s="122"/>
      <c r="E94" s="122"/>
    </row>
    <row r="95" spans="1:5" ht="14.1">
      <c r="A95" s="122"/>
      <c r="B95" s="122"/>
      <c r="C95" s="122"/>
      <c r="D95" s="122"/>
      <c r="E95" s="122"/>
    </row>
    <row r="96" spans="1:5" ht="14.1">
      <c r="A96" s="122"/>
      <c r="B96" s="122"/>
      <c r="C96" s="122"/>
      <c r="D96" s="122"/>
      <c r="E96" s="122"/>
    </row>
    <row r="97" spans="1:5" ht="14.1">
      <c r="A97" s="122"/>
      <c r="B97" s="122"/>
      <c r="C97" s="122"/>
      <c r="D97" s="122"/>
      <c r="E97" s="122"/>
    </row>
    <row r="98" spans="1:5" ht="14.1">
      <c r="A98" s="122"/>
      <c r="B98" s="122"/>
      <c r="C98" s="122"/>
      <c r="D98" s="122"/>
      <c r="E98" s="122"/>
    </row>
    <row r="99" spans="1:5" ht="14.1">
      <c r="A99" s="122"/>
      <c r="B99" s="122"/>
      <c r="C99" s="122"/>
      <c r="D99" s="122"/>
      <c r="E99" s="122"/>
    </row>
    <row r="100" spans="1:5" ht="14.1">
      <c r="A100" s="122"/>
      <c r="B100" s="122"/>
      <c r="C100" s="122"/>
      <c r="D100" s="122"/>
      <c r="E100" s="122"/>
    </row>
    <row r="101" spans="1:5" ht="14.1">
      <c r="A101" s="122"/>
      <c r="B101" s="122"/>
      <c r="C101" s="122"/>
      <c r="D101" s="122"/>
      <c r="E101" s="122"/>
    </row>
    <row r="102" spans="1:5" ht="14.1">
      <c r="A102" s="122"/>
      <c r="B102" s="122"/>
      <c r="C102" s="122"/>
      <c r="D102" s="122"/>
      <c r="E102" s="122"/>
    </row>
    <row r="103" spans="1:5" ht="14.1">
      <c r="A103" s="122"/>
      <c r="B103" s="122"/>
      <c r="C103" s="122"/>
      <c r="D103" s="122"/>
      <c r="E103" s="122"/>
    </row>
    <row r="104" spans="1:5" ht="14.1">
      <c r="A104" s="122"/>
      <c r="B104" s="122"/>
      <c r="C104" s="122"/>
      <c r="D104" s="122"/>
      <c r="E104" s="122"/>
    </row>
    <row r="105" spans="1:5" ht="14.1">
      <c r="A105" s="122"/>
      <c r="B105" s="122"/>
      <c r="C105" s="122"/>
      <c r="D105" s="122"/>
      <c r="E105" s="122"/>
    </row>
    <row r="106" spans="1:5" ht="14.1">
      <c r="A106" s="122"/>
      <c r="B106" s="122"/>
      <c r="C106" s="122"/>
      <c r="D106" s="122"/>
      <c r="E106" s="122"/>
    </row>
    <row r="107" spans="1:5" ht="14.1">
      <c r="A107" s="122"/>
      <c r="B107" s="122"/>
      <c r="C107" s="122"/>
      <c r="D107" s="122"/>
      <c r="E107" s="122"/>
    </row>
    <row r="108" spans="1:5" ht="14.1">
      <c r="A108" s="122"/>
      <c r="B108" s="122"/>
      <c r="C108" s="122"/>
      <c r="D108" s="122"/>
      <c r="E108" s="122"/>
    </row>
    <row r="109" spans="1:5" ht="14.1">
      <c r="A109" s="122"/>
      <c r="B109" s="122"/>
      <c r="C109" s="122"/>
      <c r="D109" s="122"/>
      <c r="E109" s="122"/>
    </row>
    <row r="110" spans="1:5" ht="14.1">
      <c r="A110" s="122"/>
      <c r="B110" s="122"/>
      <c r="C110" s="122"/>
      <c r="D110" s="122"/>
      <c r="E110" s="122"/>
    </row>
    <row r="111" spans="1:5" ht="14.1">
      <c r="A111" s="122"/>
      <c r="B111" s="122"/>
      <c r="C111" s="122"/>
      <c r="D111" s="122"/>
      <c r="E111" s="122"/>
    </row>
    <row r="112" spans="1:5" ht="14.1">
      <c r="A112" s="122"/>
      <c r="B112" s="122"/>
      <c r="C112" s="122"/>
      <c r="D112" s="122"/>
      <c r="E112" s="122"/>
    </row>
    <row r="113" spans="1:5" ht="14.1">
      <c r="A113" s="122"/>
      <c r="B113" s="122"/>
      <c r="C113" s="122"/>
      <c r="D113" s="122"/>
      <c r="E113" s="122"/>
    </row>
    <row r="114" spans="1:5" ht="14.1">
      <c r="A114" s="122"/>
      <c r="B114" s="122"/>
      <c r="C114" s="122"/>
      <c r="D114" s="122"/>
      <c r="E114" s="122"/>
    </row>
    <row r="115" spans="1:5" ht="14.1">
      <c r="A115" s="122"/>
      <c r="B115" s="122"/>
      <c r="C115" s="122"/>
      <c r="D115" s="122"/>
      <c r="E115" s="122"/>
    </row>
    <row r="116" spans="1:5" ht="14.1">
      <c r="A116" s="122"/>
      <c r="B116" s="122"/>
      <c r="C116" s="122"/>
      <c r="D116" s="122"/>
      <c r="E116" s="122"/>
    </row>
    <row r="117" spans="1:5" ht="14.1">
      <c r="A117" s="122"/>
      <c r="B117" s="122"/>
      <c r="C117" s="122"/>
      <c r="D117" s="122"/>
      <c r="E117" s="122"/>
    </row>
    <row r="118" spans="1:5" ht="14.1">
      <c r="A118" s="122"/>
      <c r="B118" s="122"/>
      <c r="C118" s="122"/>
      <c r="D118" s="122"/>
      <c r="E118" s="122"/>
    </row>
    <row r="119" spans="1:5" ht="14.1">
      <c r="A119" s="122"/>
      <c r="B119" s="122"/>
      <c r="C119" s="122"/>
      <c r="D119" s="122"/>
      <c r="E119" s="122"/>
    </row>
    <row r="120" spans="1:5" ht="14.1">
      <c r="A120" s="122"/>
      <c r="B120" s="122"/>
      <c r="C120" s="122"/>
      <c r="D120" s="122"/>
      <c r="E120" s="122"/>
    </row>
    <row r="121" spans="1:5" ht="14.1">
      <c r="A121" s="122"/>
      <c r="B121" s="122"/>
      <c r="C121" s="122"/>
      <c r="D121" s="122"/>
      <c r="E121" s="122"/>
    </row>
    <row r="122" spans="1:5" ht="14.1">
      <c r="A122" s="122"/>
      <c r="B122" s="122"/>
      <c r="C122" s="122"/>
      <c r="D122" s="122"/>
      <c r="E122" s="122"/>
    </row>
    <row r="123" spans="1:5" ht="14.1">
      <c r="A123" s="122"/>
      <c r="B123" s="122"/>
      <c r="C123" s="122"/>
      <c r="D123" s="122"/>
      <c r="E123" s="122"/>
    </row>
    <row r="124" spans="1:5" ht="14.1">
      <c r="A124" s="122"/>
      <c r="B124" s="122"/>
      <c r="C124" s="122"/>
      <c r="D124" s="122"/>
      <c r="E124" s="122"/>
    </row>
    <row r="125" spans="1:5" ht="14.1">
      <c r="A125" s="122"/>
      <c r="B125" s="122"/>
      <c r="C125" s="122"/>
      <c r="D125" s="122"/>
      <c r="E125" s="122"/>
    </row>
    <row r="126" spans="1:5" ht="14.1">
      <c r="A126" s="122"/>
      <c r="B126" s="122"/>
      <c r="C126" s="122"/>
      <c r="D126" s="122"/>
      <c r="E126" s="122"/>
    </row>
    <row r="127" spans="1:5" ht="14.1">
      <c r="A127" s="122"/>
      <c r="B127" s="122"/>
      <c r="C127" s="122"/>
      <c r="D127" s="122"/>
      <c r="E127" s="122"/>
    </row>
    <row r="128" spans="1:5" ht="14.1">
      <c r="A128" s="122"/>
      <c r="B128" s="122"/>
      <c r="C128" s="122"/>
      <c r="D128" s="122"/>
      <c r="E128" s="122"/>
    </row>
    <row r="129" spans="1:5" ht="14.1">
      <c r="A129" s="122"/>
      <c r="B129" s="122"/>
      <c r="C129" s="122"/>
      <c r="D129" s="122"/>
      <c r="E129" s="122"/>
    </row>
    <row r="130" spans="1:5" ht="14.1">
      <c r="A130" s="122"/>
      <c r="B130" s="122"/>
      <c r="C130" s="122"/>
      <c r="D130" s="122"/>
      <c r="E130" s="122"/>
    </row>
    <row r="131" spans="1:5" ht="14.1">
      <c r="A131" s="122"/>
      <c r="B131" s="122"/>
      <c r="C131" s="122"/>
      <c r="D131" s="122"/>
      <c r="E131" s="122"/>
    </row>
    <row r="132" spans="1:5" ht="14.1">
      <c r="A132" s="122"/>
      <c r="B132" s="122"/>
      <c r="C132" s="122"/>
      <c r="D132" s="122"/>
      <c r="E132" s="122"/>
    </row>
    <row r="133" spans="1:5" ht="14.1">
      <c r="A133" s="122"/>
      <c r="B133" s="122"/>
      <c r="C133" s="122"/>
      <c r="D133" s="122"/>
      <c r="E133" s="122"/>
    </row>
    <row r="134" spans="1:5" ht="14.1">
      <c r="A134" s="122"/>
      <c r="B134" s="122"/>
      <c r="C134" s="122"/>
      <c r="D134" s="122"/>
      <c r="E134" s="122"/>
    </row>
    <row r="135" spans="1:5" ht="14.1">
      <c r="A135" s="122"/>
      <c r="B135" s="122"/>
      <c r="C135" s="122"/>
      <c r="D135" s="122"/>
      <c r="E135" s="122"/>
    </row>
    <row r="136" spans="1:5" ht="14.1">
      <c r="A136" s="122"/>
      <c r="B136" s="122"/>
      <c r="C136" s="122"/>
      <c r="D136" s="122"/>
      <c r="E136" s="122"/>
    </row>
    <row r="137" spans="1:5" ht="14.1">
      <c r="A137" s="122"/>
      <c r="B137" s="122"/>
      <c r="C137" s="122"/>
      <c r="D137" s="122"/>
      <c r="E137" s="122"/>
    </row>
    <row r="138" spans="1:5" ht="14.1">
      <c r="A138" s="122"/>
      <c r="B138" s="122"/>
      <c r="C138" s="122"/>
      <c r="D138" s="122"/>
      <c r="E138" s="122"/>
    </row>
    <row r="139" spans="1:5" ht="14.1">
      <c r="A139" s="122"/>
      <c r="B139" s="122"/>
      <c r="C139" s="122"/>
      <c r="D139" s="122"/>
      <c r="E139" s="122"/>
    </row>
    <row r="140" spans="1:5" ht="14.1">
      <c r="A140" s="122"/>
      <c r="B140" s="122"/>
      <c r="C140" s="122"/>
      <c r="D140" s="122"/>
      <c r="E140" s="122"/>
    </row>
    <row r="141" spans="1:5" ht="14.1">
      <c r="A141" s="122"/>
      <c r="B141" s="122"/>
      <c r="C141" s="122"/>
      <c r="D141" s="122"/>
      <c r="E141" s="122"/>
    </row>
    <row r="142" spans="1:5" ht="14.1">
      <c r="A142" s="122"/>
      <c r="B142" s="122"/>
      <c r="C142" s="122"/>
      <c r="D142" s="122"/>
      <c r="E142" s="122"/>
    </row>
    <row r="143" spans="1:5" ht="14.1">
      <c r="A143" s="122"/>
      <c r="B143" s="122"/>
      <c r="C143" s="122"/>
      <c r="D143" s="122"/>
      <c r="E143" s="122"/>
    </row>
    <row r="144" spans="1:5" ht="14.1">
      <c r="A144" s="122"/>
      <c r="B144" s="122"/>
      <c r="C144" s="122"/>
      <c r="D144" s="122"/>
      <c r="E144" s="122"/>
    </row>
    <row r="145" spans="1:5" ht="14.1">
      <c r="A145" s="122"/>
      <c r="B145" s="122"/>
      <c r="C145" s="122"/>
      <c r="D145" s="122"/>
      <c r="E145" s="122"/>
    </row>
    <row r="146" spans="1:5" ht="14.1">
      <c r="A146" s="122"/>
      <c r="B146" s="122"/>
      <c r="C146" s="122"/>
      <c r="D146" s="122"/>
      <c r="E146" s="122"/>
    </row>
    <row r="147" spans="1:5" ht="14.1">
      <c r="A147" s="122"/>
      <c r="B147" s="122"/>
      <c r="C147" s="122"/>
      <c r="D147" s="122"/>
      <c r="E147" s="122"/>
    </row>
    <row r="148" spans="1:5" ht="14.1">
      <c r="A148" s="122"/>
      <c r="B148" s="122"/>
      <c r="C148" s="122"/>
      <c r="D148" s="122"/>
      <c r="E148" s="122"/>
    </row>
    <row r="149" spans="1:5" ht="14.1">
      <c r="A149" s="122"/>
      <c r="B149" s="122"/>
      <c r="C149" s="122"/>
      <c r="D149" s="122"/>
      <c r="E149" s="122"/>
    </row>
    <row r="150" spans="1:5" ht="14.1">
      <c r="A150" s="122"/>
      <c r="B150" s="122"/>
      <c r="C150" s="122"/>
      <c r="D150" s="122"/>
      <c r="E150" s="122"/>
    </row>
    <row r="151" spans="1:5" ht="14.1">
      <c r="A151" s="122"/>
      <c r="B151" s="122"/>
      <c r="C151" s="122"/>
      <c r="D151" s="122"/>
      <c r="E151" s="122"/>
    </row>
    <row r="152" spans="1:5" ht="14.1">
      <c r="A152" s="122"/>
      <c r="B152" s="122"/>
      <c r="C152" s="122"/>
      <c r="D152" s="122"/>
      <c r="E152" s="122"/>
    </row>
    <row r="153" spans="1:5" ht="14.1">
      <c r="A153" s="122"/>
      <c r="B153" s="122"/>
      <c r="C153" s="122"/>
      <c r="D153" s="122"/>
      <c r="E153" s="122"/>
    </row>
    <row r="154" spans="1:5" ht="14.1">
      <c r="A154" s="122"/>
      <c r="B154" s="122"/>
      <c r="C154" s="122"/>
      <c r="D154" s="122"/>
      <c r="E154" s="122"/>
    </row>
    <row r="155" spans="1:5" ht="14.1">
      <c r="A155" s="122"/>
      <c r="B155" s="122"/>
      <c r="C155" s="122"/>
      <c r="D155" s="122"/>
      <c r="E155" s="122"/>
    </row>
    <row r="156" spans="1:5" ht="14.1">
      <c r="A156" s="122"/>
      <c r="B156" s="122"/>
      <c r="C156" s="122"/>
      <c r="D156" s="122"/>
      <c r="E156" s="122"/>
    </row>
    <row r="157" spans="1:5" ht="14.1">
      <c r="A157" s="122"/>
      <c r="B157" s="122"/>
      <c r="C157" s="122"/>
      <c r="D157" s="122"/>
      <c r="E157" s="122"/>
    </row>
    <row r="158" spans="1:5" ht="14.1">
      <c r="A158" s="122"/>
      <c r="B158" s="122"/>
      <c r="C158" s="122"/>
      <c r="D158" s="122"/>
      <c r="E158" s="122"/>
    </row>
    <row r="159" spans="1:5" ht="14.1">
      <c r="A159" s="122"/>
      <c r="B159" s="122"/>
      <c r="C159" s="122"/>
      <c r="D159" s="122"/>
      <c r="E159" s="122"/>
    </row>
    <row r="160" spans="1:5" ht="14.1">
      <c r="A160" s="122"/>
      <c r="B160" s="122"/>
      <c r="C160" s="122"/>
      <c r="D160" s="122"/>
      <c r="E160" s="122"/>
    </row>
    <row r="161" spans="1:5" ht="14.1">
      <c r="A161" s="122"/>
      <c r="B161" s="122"/>
      <c r="C161" s="122"/>
      <c r="D161" s="122"/>
      <c r="E161" s="122"/>
    </row>
    <row r="162" spans="1:5" ht="14.1">
      <c r="A162" s="122"/>
      <c r="B162" s="122"/>
      <c r="C162" s="122"/>
      <c r="D162" s="122"/>
      <c r="E162" s="122"/>
    </row>
    <row r="163" spans="1:5" ht="14.1">
      <c r="A163" s="122"/>
      <c r="B163" s="122"/>
      <c r="C163" s="122"/>
      <c r="D163" s="122"/>
      <c r="E163" s="122"/>
    </row>
    <row r="164" spans="1:5" ht="14.1">
      <c r="A164" s="122"/>
      <c r="B164" s="122"/>
      <c r="C164" s="122"/>
      <c r="D164" s="122"/>
      <c r="E164" s="122"/>
    </row>
    <row r="165" spans="1:5" ht="14.1">
      <c r="A165" s="122"/>
      <c r="B165" s="122"/>
      <c r="C165" s="122"/>
      <c r="D165" s="122"/>
      <c r="E165" s="122"/>
    </row>
    <row r="166" spans="1:5" ht="14.1">
      <c r="A166" s="122"/>
      <c r="B166" s="122"/>
      <c r="C166" s="122"/>
      <c r="D166" s="122"/>
      <c r="E166" s="122"/>
    </row>
    <row r="167" spans="1:5" ht="14.1">
      <c r="A167" s="122"/>
      <c r="B167" s="122"/>
      <c r="C167" s="122"/>
      <c r="D167" s="122"/>
      <c r="E167" s="122"/>
    </row>
    <row r="168" spans="1:5" ht="14.1">
      <c r="A168" s="122"/>
      <c r="B168" s="122"/>
      <c r="C168" s="122"/>
      <c r="D168" s="122"/>
      <c r="E168" s="122"/>
    </row>
    <row r="169" spans="1:5" ht="14.1">
      <c r="A169" s="122"/>
      <c r="B169" s="122"/>
      <c r="C169" s="122"/>
      <c r="D169" s="122"/>
      <c r="E169" s="122"/>
    </row>
    <row r="170" spans="1:5" ht="14.1">
      <c r="A170" s="122"/>
      <c r="B170" s="122"/>
      <c r="C170" s="122"/>
      <c r="D170" s="122"/>
      <c r="E170" s="122"/>
    </row>
    <row r="171" spans="1:5" ht="14.1">
      <c r="A171" s="122"/>
      <c r="B171" s="122"/>
      <c r="C171" s="122"/>
      <c r="D171" s="122"/>
      <c r="E171" s="122"/>
    </row>
    <row r="172" spans="1:5" ht="14.1">
      <c r="A172" s="122"/>
      <c r="B172" s="122"/>
      <c r="C172" s="122"/>
      <c r="D172" s="122"/>
      <c r="E172" s="122"/>
    </row>
    <row r="173" spans="1:5" ht="14.1">
      <c r="A173" s="122"/>
      <c r="B173" s="122"/>
      <c r="C173" s="122"/>
      <c r="D173" s="122"/>
      <c r="E173" s="122"/>
    </row>
    <row r="174" spans="1:5" ht="14.1">
      <c r="A174" s="122"/>
      <c r="B174" s="122"/>
      <c r="C174" s="122"/>
      <c r="D174" s="122"/>
      <c r="E174" s="122"/>
    </row>
    <row r="175" spans="1:5" ht="14.1">
      <c r="A175" s="122"/>
      <c r="B175" s="122"/>
      <c r="C175" s="122"/>
      <c r="D175" s="122"/>
      <c r="E175" s="122"/>
    </row>
    <row r="176" spans="1:5" ht="14.1">
      <c r="A176" s="122"/>
      <c r="B176" s="122"/>
      <c r="C176" s="122"/>
      <c r="D176" s="122"/>
      <c r="E176" s="122"/>
    </row>
    <row r="177" spans="1:5" ht="14.1">
      <c r="A177" s="122"/>
      <c r="B177" s="122"/>
      <c r="C177" s="122"/>
      <c r="D177" s="122"/>
      <c r="E177" s="122"/>
    </row>
    <row r="178" spans="1:5" ht="14.1">
      <c r="A178" s="122"/>
      <c r="B178" s="122"/>
      <c r="C178" s="122"/>
      <c r="D178" s="122"/>
      <c r="E178" s="122"/>
    </row>
    <row r="179" spans="1:5" ht="14.1">
      <c r="A179" s="122"/>
      <c r="B179" s="122"/>
      <c r="C179" s="122"/>
      <c r="D179" s="122"/>
      <c r="E179" s="122"/>
    </row>
    <row r="180" spans="1:5" ht="14.1">
      <c r="A180" s="122"/>
      <c r="B180" s="122"/>
      <c r="C180" s="122"/>
      <c r="D180" s="122"/>
      <c r="E180" s="122"/>
    </row>
    <row r="181" spans="1:5" ht="14.1">
      <c r="A181" s="122"/>
      <c r="B181" s="122"/>
      <c r="C181" s="122"/>
      <c r="D181" s="122"/>
      <c r="E181" s="122"/>
    </row>
    <row r="182" spans="1:5" ht="14.1">
      <c r="A182" s="122"/>
      <c r="B182" s="122"/>
      <c r="C182" s="122"/>
      <c r="D182" s="122"/>
      <c r="E182" s="122"/>
    </row>
    <row r="183" spans="1:5" ht="14.1">
      <c r="A183" s="122"/>
      <c r="B183" s="122"/>
      <c r="C183" s="122"/>
      <c r="D183" s="122"/>
      <c r="E183" s="122"/>
    </row>
    <row r="184" spans="1:5" ht="14.1">
      <c r="A184" s="122"/>
      <c r="B184" s="122"/>
      <c r="C184" s="122"/>
      <c r="D184" s="122"/>
      <c r="E184" s="122"/>
    </row>
    <row r="185" spans="1:5" ht="14.1">
      <c r="A185" s="122"/>
      <c r="B185" s="122"/>
      <c r="C185" s="122"/>
      <c r="D185" s="122"/>
      <c r="E185" s="122"/>
    </row>
    <row r="186" spans="1:5" ht="14.1">
      <c r="A186" s="122"/>
      <c r="B186" s="122"/>
      <c r="C186" s="122"/>
      <c r="D186" s="122"/>
      <c r="E186" s="122"/>
    </row>
    <row r="187" spans="1:5" ht="14.1">
      <c r="A187" s="122"/>
      <c r="B187" s="122"/>
      <c r="C187" s="122"/>
      <c r="D187" s="122"/>
      <c r="E187" s="122"/>
    </row>
    <row r="188" spans="1:5" ht="14.1">
      <c r="A188" s="122"/>
      <c r="B188" s="122"/>
      <c r="C188" s="122"/>
      <c r="D188" s="122"/>
      <c r="E188" s="122"/>
    </row>
    <row r="189" spans="1:5" ht="14.1">
      <c r="A189" s="122"/>
      <c r="B189" s="122"/>
      <c r="C189" s="122"/>
      <c r="D189" s="122"/>
      <c r="E189" s="122"/>
    </row>
    <row r="190" spans="1:5" ht="14.1">
      <c r="A190" s="122"/>
      <c r="B190" s="122"/>
      <c r="C190" s="122"/>
      <c r="D190" s="122"/>
      <c r="E190" s="122"/>
    </row>
    <row r="191" spans="1:5" ht="14.1">
      <c r="A191" s="122"/>
      <c r="B191" s="122"/>
      <c r="C191" s="122"/>
      <c r="D191" s="122"/>
      <c r="E191" s="122"/>
    </row>
    <row r="192" spans="1:5" ht="14.1">
      <c r="A192" s="122"/>
      <c r="B192" s="122"/>
      <c r="C192" s="122"/>
      <c r="D192" s="122"/>
      <c r="E192" s="122"/>
    </row>
    <row r="193" spans="1:5" ht="14.1">
      <c r="A193" s="122"/>
      <c r="B193" s="122"/>
      <c r="C193" s="122"/>
      <c r="D193" s="122"/>
      <c r="E193" s="122"/>
    </row>
    <row r="194" spans="1:5" ht="14.1">
      <c r="A194" s="122"/>
      <c r="B194" s="122"/>
      <c r="C194" s="122"/>
      <c r="D194" s="122"/>
      <c r="E194" s="122"/>
    </row>
    <row r="195" spans="1:5" ht="14.1">
      <c r="A195" s="122"/>
      <c r="B195" s="122"/>
      <c r="C195" s="122"/>
      <c r="D195" s="122"/>
      <c r="E195" s="122"/>
    </row>
    <row r="196" spans="1:5" ht="14.1">
      <c r="A196" s="122"/>
      <c r="B196" s="122"/>
      <c r="C196" s="122"/>
      <c r="D196" s="122"/>
      <c r="E196" s="122"/>
    </row>
    <row r="197" spans="1:5" ht="14.1">
      <c r="A197" s="122"/>
      <c r="B197" s="122"/>
      <c r="C197" s="122"/>
      <c r="D197" s="122"/>
      <c r="E197" s="122"/>
    </row>
    <row r="198" spans="1:5" ht="14.1">
      <c r="A198" s="122"/>
      <c r="B198" s="122"/>
      <c r="C198" s="122"/>
      <c r="D198" s="122"/>
      <c r="E198" s="122"/>
    </row>
    <row r="199" spans="1:5" ht="14.1">
      <c r="A199" s="122"/>
      <c r="B199" s="122"/>
      <c r="C199" s="122"/>
      <c r="D199" s="122"/>
      <c r="E199" s="122"/>
    </row>
    <row r="200" spans="1:5" ht="14.1">
      <c r="A200" s="122"/>
      <c r="B200" s="122"/>
      <c r="C200" s="122"/>
      <c r="D200" s="122"/>
      <c r="E200" s="122"/>
    </row>
    <row r="201" spans="1:5" ht="14.1">
      <c r="A201" s="122"/>
      <c r="B201" s="122"/>
      <c r="C201" s="122"/>
      <c r="D201" s="122"/>
      <c r="E201" s="122"/>
    </row>
    <row r="202" spans="1:5" ht="14.1">
      <c r="A202" s="122"/>
      <c r="B202" s="122"/>
      <c r="C202" s="122"/>
      <c r="D202" s="122"/>
      <c r="E202" s="122"/>
    </row>
    <row r="203" spans="1:5" ht="14.1">
      <c r="A203" s="122"/>
      <c r="B203" s="122"/>
      <c r="C203" s="122"/>
      <c r="D203" s="122"/>
      <c r="E203" s="122"/>
    </row>
    <row r="204" spans="1:5" ht="14.1">
      <c r="A204" s="122"/>
      <c r="B204" s="122"/>
      <c r="C204" s="122"/>
      <c r="D204" s="122"/>
      <c r="E204" s="122"/>
    </row>
    <row r="205" spans="1:5" ht="14.1">
      <c r="A205" s="122"/>
      <c r="B205" s="122"/>
      <c r="C205" s="122"/>
      <c r="D205" s="122"/>
      <c r="E205" s="122"/>
    </row>
    <row r="206" spans="1:5" ht="14.1">
      <c r="A206" s="122"/>
      <c r="B206" s="122"/>
      <c r="C206" s="122"/>
      <c r="D206" s="122"/>
      <c r="E206" s="122"/>
    </row>
    <row r="207" spans="1:5" ht="14.1">
      <c r="A207" s="122"/>
      <c r="B207" s="122"/>
      <c r="C207" s="122"/>
      <c r="D207" s="122"/>
      <c r="E207" s="122"/>
    </row>
    <row r="208" spans="1:5" ht="14.1">
      <c r="A208" s="122"/>
      <c r="B208" s="122"/>
      <c r="C208" s="122"/>
      <c r="D208" s="122"/>
      <c r="E208" s="122"/>
    </row>
    <row r="209" spans="1:5" ht="14.1">
      <c r="A209" s="122"/>
      <c r="B209" s="122"/>
      <c r="C209" s="122"/>
      <c r="D209" s="122"/>
      <c r="E209" s="122"/>
    </row>
    <row r="210" spans="1:5" ht="14.1">
      <c r="A210" s="122"/>
      <c r="B210" s="122"/>
      <c r="C210" s="122"/>
      <c r="D210" s="122"/>
      <c r="E210" s="122"/>
    </row>
    <row r="211" spans="1:5" ht="14.1">
      <c r="A211" s="122"/>
      <c r="B211" s="122"/>
      <c r="C211" s="122"/>
      <c r="D211" s="122"/>
      <c r="E211" s="122"/>
    </row>
    <row r="212" spans="1:5" ht="14.1">
      <c r="A212" s="122"/>
      <c r="B212" s="122"/>
      <c r="C212" s="122"/>
      <c r="D212" s="122"/>
      <c r="E212" s="122"/>
    </row>
    <row r="213" spans="1:5" ht="14.1">
      <c r="A213" s="122"/>
      <c r="B213" s="122"/>
      <c r="C213" s="122"/>
      <c r="D213" s="122"/>
      <c r="E213" s="122"/>
    </row>
    <row r="214" spans="1:5" ht="14.1">
      <c r="A214" s="122"/>
      <c r="B214" s="122"/>
      <c r="C214" s="122"/>
      <c r="D214" s="122"/>
      <c r="E214" s="122"/>
    </row>
    <row r="215" spans="1:5" ht="14.1">
      <c r="A215" s="122"/>
      <c r="B215" s="122"/>
      <c r="C215" s="122"/>
      <c r="D215" s="122"/>
      <c r="E215" s="122"/>
    </row>
    <row r="216" spans="1:5" ht="14.1">
      <c r="A216" s="122"/>
      <c r="B216" s="122"/>
      <c r="C216" s="122"/>
      <c r="D216" s="122"/>
      <c r="E216" s="122"/>
    </row>
    <row r="217" spans="1:5" ht="14.1">
      <c r="A217" s="122"/>
      <c r="B217" s="122"/>
      <c r="C217" s="122"/>
      <c r="D217" s="122"/>
      <c r="E217" s="122"/>
    </row>
    <row r="218" spans="1:5" ht="14.1">
      <c r="A218" s="122"/>
      <c r="B218" s="122"/>
      <c r="C218" s="122"/>
      <c r="D218" s="122"/>
      <c r="E218" s="122"/>
    </row>
    <row r="219" spans="1:5" ht="14.1">
      <c r="A219" s="122"/>
      <c r="B219" s="122"/>
      <c r="C219" s="122"/>
      <c r="D219" s="122"/>
      <c r="E219" s="122"/>
    </row>
    <row r="220" spans="1:5" ht="14.1">
      <c r="A220" s="122"/>
      <c r="B220" s="122"/>
      <c r="C220" s="122"/>
      <c r="D220" s="122"/>
      <c r="E220" s="122"/>
    </row>
    <row r="221" spans="1:5" ht="14.1">
      <c r="A221" s="122"/>
      <c r="B221" s="122"/>
      <c r="C221" s="122"/>
      <c r="D221" s="122"/>
      <c r="E221" s="122"/>
    </row>
    <row r="222" spans="1:5" ht="14.1">
      <c r="A222" s="122"/>
      <c r="B222" s="122"/>
      <c r="C222" s="122"/>
      <c r="D222" s="122"/>
      <c r="E222" s="122"/>
    </row>
    <row r="223" spans="1:5" ht="14.1">
      <c r="A223" s="122"/>
      <c r="B223" s="122"/>
      <c r="C223" s="122"/>
      <c r="D223" s="122"/>
      <c r="E223" s="122"/>
    </row>
    <row r="224" spans="1:5" ht="14.1">
      <c r="A224" s="122"/>
      <c r="B224" s="122"/>
      <c r="C224" s="122"/>
      <c r="D224" s="122"/>
      <c r="E224" s="122"/>
    </row>
    <row r="225" spans="1:5" ht="14.1">
      <c r="A225" s="122"/>
      <c r="B225" s="122"/>
      <c r="C225" s="122"/>
      <c r="D225" s="122"/>
      <c r="E225" s="122"/>
    </row>
    <row r="226" spans="1:5" ht="14.1">
      <c r="A226" s="122"/>
      <c r="B226" s="122"/>
      <c r="C226" s="122"/>
      <c r="D226" s="122"/>
      <c r="E226" s="122"/>
    </row>
    <row r="227" spans="1:5" ht="14.1">
      <c r="A227" s="122"/>
      <c r="B227" s="122"/>
      <c r="C227" s="122"/>
      <c r="D227" s="122"/>
      <c r="E227" s="122"/>
    </row>
    <row r="228" spans="1:5" ht="14.1">
      <c r="A228" s="122"/>
      <c r="B228" s="122"/>
      <c r="C228" s="122"/>
      <c r="D228" s="122"/>
      <c r="E228" s="122"/>
    </row>
    <row r="229" spans="1:5" ht="14.1">
      <c r="A229" s="122"/>
      <c r="B229" s="122"/>
      <c r="C229" s="122"/>
      <c r="D229" s="122"/>
      <c r="E229" s="122"/>
    </row>
    <row r="230" spans="1:5" ht="14.1">
      <c r="A230" s="122"/>
      <c r="B230" s="122"/>
      <c r="C230" s="122"/>
      <c r="D230" s="122"/>
      <c r="E230" s="122"/>
    </row>
    <row r="231" spans="1:5" ht="14.1">
      <c r="A231" s="122"/>
      <c r="B231" s="122"/>
      <c r="C231" s="122"/>
      <c r="D231" s="122"/>
      <c r="E231" s="122"/>
    </row>
    <row r="232" spans="1:5" ht="14.1">
      <c r="A232" s="122"/>
      <c r="B232" s="122"/>
      <c r="C232" s="122"/>
      <c r="D232" s="122"/>
      <c r="E232" s="122"/>
    </row>
    <row r="233" spans="1:5" ht="14.1">
      <c r="A233" s="122"/>
      <c r="B233" s="122"/>
      <c r="C233" s="122"/>
      <c r="D233" s="122"/>
      <c r="E233" s="122"/>
    </row>
    <row r="234" spans="1:5" ht="14.1">
      <c r="A234" s="122"/>
      <c r="B234" s="122"/>
      <c r="C234" s="122"/>
      <c r="D234" s="122"/>
      <c r="E234" s="122"/>
    </row>
    <row r="235" spans="1:5" ht="14.1">
      <c r="A235" s="122"/>
      <c r="B235" s="122"/>
      <c r="C235" s="122"/>
      <c r="D235" s="122"/>
      <c r="E235" s="122"/>
    </row>
    <row r="236" spans="1:5" ht="14.1">
      <c r="A236" s="122"/>
      <c r="B236" s="122"/>
      <c r="C236" s="122"/>
      <c r="D236" s="122"/>
      <c r="E236" s="122"/>
    </row>
    <row r="237" spans="1:5" ht="14.1">
      <c r="A237" s="122"/>
      <c r="B237" s="122"/>
      <c r="C237" s="122"/>
      <c r="D237" s="122"/>
      <c r="E237" s="122"/>
    </row>
    <row r="238" spans="1:5" ht="14.1">
      <c r="A238" s="122"/>
      <c r="B238" s="122"/>
      <c r="C238" s="122"/>
      <c r="D238" s="122"/>
      <c r="E238" s="122"/>
    </row>
    <row r="239" spans="1:5" ht="14.1">
      <c r="A239" s="122"/>
      <c r="B239" s="122"/>
      <c r="C239" s="122"/>
      <c r="D239" s="122"/>
      <c r="E239" s="122"/>
    </row>
    <row r="240" spans="1:5" ht="14.1">
      <c r="A240" s="122"/>
      <c r="B240" s="122"/>
      <c r="C240" s="122"/>
      <c r="D240" s="122"/>
      <c r="E240" s="122"/>
    </row>
    <row r="241" spans="1:5" ht="14.1">
      <c r="A241" s="122"/>
      <c r="B241" s="122"/>
      <c r="C241" s="122"/>
      <c r="D241" s="122"/>
      <c r="E241" s="122"/>
    </row>
    <row r="242" spans="1:5" ht="14.1">
      <c r="A242" s="122"/>
      <c r="B242" s="122"/>
      <c r="C242" s="122"/>
      <c r="D242" s="122"/>
      <c r="E242" s="122"/>
    </row>
    <row r="243" spans="1:5" ht="14.1">
      <c r="A243" s="122"/>
      <c r="B243" s="122"/>
      <c r="C243" s="122"/>
      <c r="D243" s="122"/>
      <c r="E243" s="122"/>
    </row>
    <row r="244" spans="1:5" ht="14.1">
      <c r="A244" s="122"/>
      <c r="B244" s="122"/>
      <c r="C244" s="122"/>
      <c r="D244" s="122"/>
      <c r="E244" s="122"/>
    </row>
    <row r="245" spans="1:5" ht="14.1">
      <c r="A245" s="122"/>
      <c r="B245" s="122"/>
      <c r="C245" s="122"/>
      <c r="D245" s="122"/>
      <c r="E245" s="122"/>
    </row>
    <row r="246" spans="1:5" ht="14.1">
      <c r="A246" s="122"/>
      <c r="B246" s="122"/>
      <c r="C246" s="122"/>
      <c r="D246" s="122"/>
      <c r="E246" s="122"/>
    </row>
    <row r="247" spans="1:5" ht="14.1">
      <c r="A247" s="122"/>
      <c r="B247" s="122"/>
      <c r="C247" s="122"/>
      <c r="D247" s="122"/>
      <c r="E247" s="122"/>
    </row>
    <row r="248" spans="1:5" ht="14.1">
      <c r="A248" s="122"/>
      <c r="B248" s="122"/>
      <c r="C248" s="122"/>
      <c r="D248" s="122"/>
      <c r="E248" s="122"/>
    </row>
    <row r="249" spans="1:5" ht="14.1">
      <c r="A249" s="122"/>
      <c r="B249" s="122"/>
      <c r="C249" s="122"/>
      <c r="D249" s="122"/>
      <c r="E249" s="122"/>
    </row>
    <row r="250" spans="1:5" ht="14.1">
      <c r="A250" s="122"/>
      <c r="B250" s="122"/>
      <c r="C250" s="122"/>
      <c r="D250" s="122"/>
      <c r="E250" s="122"/>
    </row>
    <row r="251" spans="1:5" ht="14.1">
      <c r="A251" s="122"/>
      <c r="B251" s="122"/>
      <c r="C251" s="122"/>
      <c r="D251" s="122"/>
      <c r="E251" s="122"/>
    </row>
    <row r="252" spans="1:5" ht="14.1">
      <c r="A252" s="122"/>
      <c r="B252" s="122"/>
      <c r="C252" s="122"/>
      <c r="D252" s="122"/>
      <c r="E252" s="122"/>
    </row>
    <row r="253" spans="1:5" ht="14.1">
      <c r="A253" s="122"/>
      <c r="B253" s="122"/>
      <c r="C253" s="122"/>
      <c r="D253" s="122"/>
      <c r="E253" s="122"/>
    </row>
    <row r="254" spans="1:5" ht="14.1">
      <c r="A254" s="122"/>
      <c r="B254" s="122"/>
      <c r="C254" s="122"/>
      <c r="D254" s="122"/>
      <c r="E254" s="122"/>
    </row>
    <row r="255" spans="1:5" ht="14.1">
      <c r="A255" s="122"/>
      <c r="B255" s="122"/>
      <c r="C255" s="122"/>
      <c r="D255" s="122"/>
      <c r="E255" s="122"/>
    </row>
    <row r="256" spans="1:5" ht="14.1">
      <c r="A256" s="122"/>
      <c r="B256" s="122"/>
      <c r="C256" s="122"/>
      <c r="D256" s="122"/>
      <c r="E256" s="122"/>
    </row>
    <row r="257" spans="1:5" ht="14.1">
      <c r="A257" s="122"/>
      <c r="B257" s="122"/>
      <c r="C257" s="122"/>
      <c r="D257" s="122"/>
      <c r="E257" s="122"/>
    </row>
    <row r="258" spans="1:5" ht="14.1">
      <c r="A258" s="122"/>
      <c r="B258" s="122"/>
      <c r="C258" s="122"/>
      <c r="D258" s="122"/>
      <c r="E258" s="122"/>
    </row>
    <row r="259" spans="1:5" ht="14.1">
      <c r="A259" s="122"/>
      <c r="B259" s="122"/>
      <c r="C259" s="122"/>
      <c r="D259" s="122"/>
      <c r="E259" s="122"/>
    </row>
    <row r="260" spans="1:5" ht="14.1">
      <c r="A260" s="122"/>
      <c r="B260" s="122"/>
      <c r="C260" s="122"/>
      <c r="D260" s="122"/>
      <c r="E260" s="122"/>
    </row>
    <row r="261" spans="1:5" ht="14.1">
      <c r="A261" s="122"/>
      <c r="B261" s="122"/>
      <c r="C261" s="122"/>
      <c r="D261" s="122"/>
      <c r="E261" s="122"/>
    </row>
    <row r="262" spans="1:5" ht="14.1">
      <c r="A262" s="122"/>
      <c r="B262" s="122"/>
      <c r="C262" s="122"/>
      <c r="D262" s="122"/>
      <c r="E262" s="122"/>
    </row>
    <row r="263" spans="1:5" ht="14.1">
      <c r="A263" s="122"/>
      <c r="B263" s="122"/>
      <c r="C263" s="122"/>
      <c r="D263" s="122"/>
      <c r="E263" s="122"/>
    </row>
    <row r="264" spans="1:5" ht="14.1">
      <c r="A264" s="122"/>
      <c r="B264" s="122"/>
      <c r="C264" s="122"/>
      <c r="D264" s="122"/>
      <c r="E264" s="122"/>
    </row>
    <row r="265" spans="1:5" ht="14.1">
      <c r="A265" s="122"/>
      <c r="B265" s="122"/>
      <c r="C265" s="122"/>
      <c r="D265" s="122"/>
      <c r="E265" s="122"/>
    </row>
    <row r="266" spans="1:5" ht="14.1">
      <c r="A266" s="122"/>
      <c r="B266" s="122"/>
      <c r="C266" s="122"/>
      <c r="D266" s="122"/>
      <c r="E266" s="122"/>
    </row>
    <row r="267" spans="1:5" ht="14.1">
      <c r="A267" s="122"/>
      <c r="B267" s="122"/>
      <c r="C267" s="122"/>
      <c r="D267" s="122"/>
      <c r="E267" s="122"/>
    </row>
    <row r="268" spans="1:5" ht="14.1">
      <c r="A268" s="122"/>
      <c r="B268" s="122"/>
      <c r="C268" s="122"/>
      <c r="D268" s="122"/>
      <c r="E268" s="122"/>
    </row>
    <row r="269" spans="1:5" ht="14.1">
      <c r="A269" s="122"/>
      <c r="B269" s="122"/>
      <c r="C269" s="122"/>
      <c r="D269" s="122"/>
      <c r="E269" s="122"/>
    </row>
    <row r="270" spans="1:5" ht="14.1">
      <c r="A270" s="122"/>
      <c r="B270" s="122"/>
      <c r="C270" s="122"/>
      <c r="D270" s="122"/>
      <c r="E270" s="122"/>
    </row>
    <row r="271" spans="1:5" ht="14.1">
      <c r="A271" s="122"/>
      <c r="B271" s="122"/>
      <c r="C271" s="122"/>
      <c r="D271" s="122"/>
      <c r="E271" s="122"/>
    </row>
    <row r="272" spans="1:5" ht="14.1">
      <c r="A272" s="122"/>
      <c r="B272" s="122"/>
      <c r="C272" s="122"/>
      <c r="D272" s="122"/>
      <c r="E272" s="122"/>
    </row>
    <row r="273" spans="1:5" ht="14.1">
      <c r="A273" s="122"/>
      <c r="B273" s="122"/>
      <c r="C273" s="122"/>
      <c r="D273" s="122"/>
      <c r="E273" s="122"/>
    </row>
    <row r="274" spans="1:5" ht="14.1">
      <c r="A274" s="122"/>
      <c r="B274" s="122"/>
      <c r="C274" s="122"/>
      <c r="D274" s="122"/>
      <c r="E274" s="122"/>
    </row>
    <row r="275" spans="1:5" ht="14.1">
      <c r="A275" s="122"/>
      <c r="B275" s="122"/>
      <c r="C275" s="122"/>
      <c r="D275" s="122"/>
      <c r="E275" s="122"/>
    </row>
    <row r="276" spans="1:5" ht="14.1">
      <c r="A276" s="122"/>
      <c r="B276" s="122"/>
      <c r="C276" s="122"/>
      <c r="D276" s="122"/>
      <c r="E276" s="122"/>
    </row>
    <row r="277" spans="1:5" ht="14.1">
      <c r="A277" s="122"/>
      <c r="B277" s="122"/>
      <c r="C277" s="122"/>
      <c r="D277" s="122"/>
      <c r="E277" s="122"/>
    </row>
    <row r="278" spans="1:5" ht="14.1">
      <c r="A278" s="122"/>
      <c r="B278" s="122"/>
      <c r="C278" s="122"/>
      <c r="D278" s="122"/>
      <c r="E278" s="122"/>
    </row>
    <row r="279" spans="1:5" ht="14.1">
      <c r="A279" s="122"/>
      <c r="B279" s="122"/>
      <c r="C279" s="122"/>
      <c r="D279" s="122"/>
      <c r="E279" s="122"/>
    </row>
    <row r="280" spans="1:5" ht="14.1">
      <c r="A280" s="122"/>
      <c r="B280" s="122"/>
      <c r="C280" s="122"/>
      <c r="D280" s="122"/>
      <c r="E280" s="122"/>
    </row>
    <row r="281" spans="1:5" ht="14.1">
      <c r="A281" s="122"/>
      <c r="B281" s="122"/>
      <c r="C281" s="122"/>
      <c r="D281" s="122"/>
      <c r="E281" s="122"/>
    </row>
    <row r="282" spans="1:5" ht="14.1">
      <c r="A282" s="122"/>
      <c r="B282" s="122"/>
      <c r="C282" s="122"/>
      <c r="D282" s="122"/>
      <c r="E282" s="122"/>
    </row>
    <row r="283" spans="1:5" ht="14.1">
      <c r="A283" s="122"/>
      <c r="B283" s="122"/>
      <c r="C283" s="122"/>
      <c r="D283" s="122"/>
      <c r="E283" s="122"/>
    </row>
    <row r="284" spans="1:5" ht="14.1">
      <c r="A284" s="122"/>
      <c r="B284" s="122"/>
      <c r="C284" s="122"/>
      <c r="D284" s="122"/>
      <c r="E284" s="122"/>
    </row>
    <row r="285" spans="1:5" ht="14.1">
      <c r="A285" s="122"/>
      <c r="B285" s="122"/>
      <c r="C285" s="122"/>
      <c r="D285" s="122"/>
      <c r="E285" s="122"/>
    </row>
    <row r="286" spans="1:5" ht="14.1">
      <c r="A286" s="122"/>
      <c r="B286" s="122"/>
      <c r="C286" s="122"/>
      <c r="D286" s="122"/>
      <c r="E286" s="122"/>
    </row>
    <row r="287" spans="1:5" ht="14.1">
      <c r="A287" s="122"/>
      <c r="B287" s="122"/>
      <c r="C287" s="122"/>
      <c r="D287" s="122"/>
      <c r="E287" s="122"/>
    </row>
    <row r="288" spans="1:5" ht="14.1">
      <c r="A288" s="122"/>
      <c r="B288" s="122"/>
      <c r="C288" s="122"/>
      <c r="D288" s="122"/>
      <c r="E288" s="122"/>
    </row>
    <row r="289" spans="1:5" ht="14.1">
      <c r="A289" s="122"/>
      <c r="B289" s="122"/>
      <c r="C289" s="122"/>
      <c r="D289" s="122"/>
      <c r="E289" s="122"/>
    </row>
    <row r="290" spans="1:5" ht="14.1">
      <c r="A290" s="122"/>
      <c r="B290" s="122"/>
      <c r="C290" s="122"/>
      <c r="D290" s="122"/>
      <c r="E290" s="122"/>
    </row>
    <row r="291" spans="1:5" ht="14.1">
      <c r="A291" s="122"/>
      <c r="B291" s="122"/>
      <c r="C291" s="122"/>
      <c r="D291" s="122"/>
      <c r="E291" s="122"/>
    </row>
    <row r="292" spans="1:5" ht="14.1">
      <c r="A292" s="122"/>
      <c r="B292" s="122"/>
      <c r="C292" s="122"/>
      <c r="D292" s="122"/>
      <c r="E292" s="122"/>
    </row>
    <row r="293" spans="1:5" ht="14.1">
      <c r="A293" s="122"/>
      <c r="B293" s="122"/>
      <c r="C293" s="122"/>
      <c r="D293" s="122"/>
      <c r="E293" s="122"/>
    </row>
    <row r="294" spans="1:5" ht="14.1">
      <c r="A294" s="122"/>
      <c r="B294" s="122"/>
      <c r="C294" s="122"/>
      <c r="D294" s="122"/>
      <c r="E294" s="122"/>
    </row>
    <row r="295" spans="1:5" ht="14.1">
      <c r="A295" s="122"/>
      <c r="B295" s="122"/>
      <c r="C295" s="122"/>
      <c r="D295" s="122"/>
      <c r="E295" s="122"/>
    </row>
    <row r="296" spans="1:5" ht="14.1">
      <c r="A296" s="122"/>
      <c r="B296" s="122"/>
      <c r="C296" s="122"/>
      <c r="D296" s="122"/>
      <c r="E296" s="122"/>
    </row>
    <row r="297" spans="1:5" ht="14.1">
      <c r="A297" s="122"/>
      <c r="B297" s="122"/>
      <c r="C297" s="122"/>
      <c r="D297" s="122"/>
      <c r="E297" s="122"/>
    </row>
    <row r="298" spans="1:5" ht="14.1">
      <c r="A298" s="122"/>
      <c r="B298" s="122"/>
      <c r="C298" s="122"/>
      <c r="D298" s="122"/>
      <c r="E298" s="122"/>
    </row>
    <row r="299" spans="1:5" ht="14.1">
      <c r="A299" s="122"/>
      <c r="B299" s="122"/>
      <c r="C299" s="122"/>
      <c r="D299" s="122"/>
      <c r="E299" s="122"/>
    </row>
    <row r="300" spans="1:5" ht="14.1">
      <c r="A300" s="122"/>
      <c r="B300" s="122"/>
      <c r="C300" s="122"/>
      <c r="D300" s="122"/>
      <c r="E300" s="122"/>
    </row>
    <row r="301" spans="1:5" ht="14.1">
      <c r="A301" s="122"/>
      <c r="B301" s="122"/>
      <c r="C301" s="122"/>
      <c r="D301" s="122"/>
      <c r="E301" s="122"/>
    </row>
    <row r="302" spans="1:5" ht="14.1">
      <c r="A302" s="122"/>
      <c r="B302" s="122"/>
      <c r="C302" s="122"/>
      <c r="D302" s="122"/>
      <c r="E302" s="122"/>
    </row>
    <row r="303" spans="1:5" ht="14.1">
      <c r="A303" s="122"/>
      <c r="B303" s="122"/>
      <c r="C303" s="122"/>
      <c r="D303" s="122"/>
      <c r="E303" s="122"/>
    </row>
    <row r="304" spans="1:5" ht="14.1">
      <c r="A304" s="122"/>
      <c r="B304" s="122"/>
      <c r="C304" s="122"/>
      <c r="D304" s="122"/>
      <c r="E304" s="122"/>
    </row>
    <row r="305" spans="1:5" ht="14.1">
      <c r="A305" s="122"/>
      <c r="B305" s="122"/>
      <c r="C305" s="122"/>
      <c r="D305" s="122"/>
      <c r="E305" s="122"/>
    </row>
    <row r="306" spans="1:5" ht="14.1">
      <c r="A306" s="122"/>
      <c r="B306" s="122"/>
      <c r="C306" s="122"/>
      <c r="D306" s="122"/>
      <c r="E306" s="122"/>
    </row>
    <row r="307" spans="1:5" ht="14.1">
      <c r="A307" s="122"/>
      <c r="B307" s="122"/>
      <c r="C307" s="122"/>
      <c r="D307" s="122"/>
      <c r="E307" s="122"/>
    </row>
    <row r="308" spans="1:5" ht="14.1">
      <c r="A308" s="122"/>
      <c r="B308" s="122"/>
      <c r="C308" s="122"/>
      <c r="D308" s="122"/>
      <c r="E308" s="122"/>
    </row>
    <row r="309" spans="1:5" ht="14.1">
      <c r="A309" s="122"/>
      <c r="B309" s="122"/>
      <c r="C309" s="122"/>
      <c r="D309" s="122"/>
      <c r="E309" s="122"/>
    </row>
    <row r="310" spans="1:5" ht="14.1">
      <c r="A310" s="122"/>
      <c r="B310" s="122"/>
      <c r="C310" s="122"/>
      <c r="D310" s="122"/>
      <c r="E310" s="122"/>
    </row>
    <row r="311" spans="1:5" ht="14.1">
      <c r="A311" s="122"/>
      <c r="B311" s="122"/>
      <c r="C311" s="122"/>
      <c r="D311" s="122"/>
      <c r="E311" s="122"/>
    </row>
    <row r="312" spans="1:5" ht="14.1">
      <c r="A312" s="122"/>
      <c r="B312" s="122"/>
      <c r="C312" s="122"/>
      <c r="D312" s="122"/>
      <c r="E312" s="122"/>
    </row>
    <row r="313" spans="1:5" ht="14.1">
      <c r="A313" s="122"/>
      <c r="B313" s="122"/>
      <c r="C313" s="122"/>
      <c r="D313" s="122"/>
      <c r="E313" s="122"/>
    </row>
    <row r="314" spans="1:5" ht="14.1">
      <c r="A314" s="122"/>
      <c r="B314" s="122"/>
      <c r="C314" s="122"/>
      <c r="D314" s="122"/>
      <c r="E314" s="122"/>
    </row>
    <row r="315" spans="1:5" ht="14.1">
      <c r="A315" s="122"/>
      <c r="B315" s="122"/>
      <c r="C315" s="122"/>
      <c r="D315" s="122"/>
      <c r="E315" s="122"/>
    </row>
    <row r="316" spans="1:5" ht="14.1">
      <c r="A316" s="122"/>
      <c r="B316" s="122"/>
      <c r="C316" s="122"/>
      <c r="D316" s="122"/>
      <c r="E316" s="122"/>
    </row>
    <row r="317" spans="1:5" ht="14.1">
      <c r="A317" s="122"/>
      <c r="B317" s="122"/>
      <c r="C317" s="122"/>
      <c r="D317" s="122"/>
      <c r="E317" s="122"/>
    </row>
    <row r="318" spans="1:5" ht="14.1">
      <c r="A318" s="122"/>
      <c r="B318" s="122"/>
      <c r="C318" s="122"/>
      <c r="D318" s="122"/>
      <c r="E318" s="122"/>
    </row>
    <row r="319" spans="1:5" ht="14.1">
      <c r="A319" s="122"/>
      <c r="B319" s="122"/>
      <c r="C319" s="122"/>
      <c r="D319" s="122"/>
      <c r="E319" s="122"/>
    </row>
    <row r="320" spans="1:5" ht="14.1">
      <c r="A320" s="122"/>
      <c r="B320" s="122"/>
      <c r="C320" s="122"/>
      <c r="D320" s="122"/>
      <c r="E320" s="122"/>
    </row>
    <row r="321" spans="1:5" ht="14.1">
      <c r="A321" s="122"/>
      <c r="B321" s="122"/>
      <c r="C321" s="122"/>
      <c r="D321" s="122"/>
      <c r="E321" s="122"/>
    </row>
    <row r="322" spans="1:5" ht="14.1">
      <c r="A322" s="122"/>
      <c r="B322" s="122"/>
      <c r="C322" s="122"/>
      <c r="D322" s="122"/>
      <c r="E322" s="122"/>
    </row>
    <row r="323" spans="1:5" ht="14.1">
      <c r="A323" s="122"/>
      <c r="B323" s="122"/>
      <c r="C323" s="122"/>
      <c r="D323" s="122"/>
      <c r="E323" s="122"/>
    </row>
    <row r="324" spans="1:5" ht="14.1">
      <c r="A324" s="122"/>
      <c r="B324" s="122"/>
      <c r="C324" s="122"/>
      <c r="D324" s="122"/>
      <c r="E324" s="122"/>
    </row>
    <row r="325" spans="1:5" ht="14.1">
      <c r="A325" s="122"/>
      <c r="B325" s="122"/>
      <c r="C325" s="122"/>
      <c r="D325" s="122"/>
      <c r="E325" s="122"/>
    </row>
    <row r="326" spans="1:5" ht="14.1">
      <c r="A326" s="122"/>
      <c r="B326" s="122"/>
      <c r="C326" s="122"/>
      <c r="D326" s="122"/>
      <c r="E326" s="122"/>
    </row>
    <row r="327" spans="1:5" ht="14.1">
      <c r="A327" s="122"/>
      <c r="B327" s="122"/>
      <c r="C327" s="122"/>
      <c r="D327" s="122"/>
      <c r="E327" s="122"/>
    </row>
    <row r="328" spans="1:5" ht="14.1">
      <c r="A328" s="122"/>
      <c r="B328" s="122"/>
      <c r="C328" s="122"/>
      <c r="D328" s="122"/>
      <c r="E328" s="122"/>
    </row>
    <row r="329" spans="1:5" ht="14.1">
      <c r="A329" s="122"/>
      <c r="B329" s="122"/>
      <c r="C329" s="122"/>
      <c r="D329" s="122"/>
      <c r="E329" s="122"/>
    </row>
    <row r="330" spans="1:5" ht="14.1">
      <c r="A330" s="122"/>
      <c r="B330" s="122"/>
      <c r="C330" s="122"/>
      <c r="D330" s="122"/>
      <c r="E330" s="122"/>
    </row>
    <row r="331" spans="1:5" ht="14.1">
      <c r="A331" s="122"/>
      <c r="B331" s="122"/>
      <c r="C331" s="122"/>
      <c r="D331" s="122"/>
      <c r="E331" s="122"/>
    </row>
    <row r="332" spans="1:5" ht="14.1">
      <c r="A332" s="122"/>
      <c r="B332" s="122"/>
      <c r="C332" s="122"/>
      <c r="D332" s="122"/>
      <c r="E332" s="122"/>
    </row>
    <row r="333" spans="1:5" ht="14.1">
      <c r="A333" s="122"/>
      <c r="B333" s="122"/>
      <c r="C333" s="122"/>
      <c r="D333" s="122"/>
      <c r="E333" s="122"/>
    </row>
    <row r="334" spans="1:5" ht="14.1">
      <c r="A334" s="122"/>
      <c r="B334" s="122"/>
      <c r="C334" s="122"/>
      <c r="D334" s="122"/>
      <c r="E334" s="122"/>
    </row>
    <row r="335" spans="1:5" ht="14.1">
      <c r="A335" s="122"/>
      <c r="B335" s="122"/>
      <c r="C335" s="122"/>
      <c r="D335" s="122"/>
      <c r="E335" s="122"/>
    </row>
    <row r="336" spans="1:5" ht="14.1">
      <c r="A336" s="122"/>
      <c r="B336" s="122"/>
      <c r="C336" s="122"/>
      <c r="D336" s="122"/>
      <c r="E336" s="122"/>
    </row>
    <row r="337" spans="1:5" ht="14.1">
      <c r="A337" s="122"/>
      <c r="B337" s="122"/>
      <c r="C337" s="122"/>
      <c r="D337" s="122"/>
      <c r="E337" s="122"/>
    </row>
    <row r="338" spans="1:5" ht="14.1">
      <c r="A338" s="122"/>
      <c r="B338" s="122"/>
      <c r="C338" s="122"/>
      <c r="D338" s="122"/>
      <c r="E338" s="122"/>
    </row>
    <row r="339" spans="1:5" ht="14.1">
      <c r="A339" s="122"/>
      <c r="B339" s="122"/>
      <c r="C339" s="122"/>
      <c r="D339" s="122"/>
      <c r="E339" s="122"/>
    </row>
    <row r="340" spans="1:5" ht="14.1">
      <c r="A340" s="122"/>
      <c r="B340" s="122"/>
      <c r="C340" s="122"/>
      <c r="D340" s="122"/>
      <c r="E340" s="122"/>
    </row>
    <row r="341" spans="1:5" ht="14.1">
      <c r="A341" s="122"/>
      <c r="B341" s="122"/>
      <c r="C341" s="122"/>
      <c r="D341" s="122"/>
      <c r="E341" s="122"/>
    </row>
    <row r="342" spans="1:5" ht="14.1">
      <c r="A342" s="122"/>
      <c r="B342" s="122"/>
      <c r="C342" s="122"/>
      <c r="D342" s="122"/>
      <c r="E342" s="122"/>
    </row>
    <row r="343" spans="1:5" ht="14.1">
      <c r="A343" s="122"/>
      <c r="B343" s="122"/>
      <c r="C343" s="122"/>
      <c r="D343" s="122"/>
      <c r="E343" s="122"/>
    </row>
    <row r="344" spans="1:5" ht="14.1">
      <c r="A344" s="122"/>
      <c r="B344" s="122"/>
      <c r="C344" s="122"/>
      <c r="D344" s="122"/>
      <c r="E344" s="122"/>
    </row>
    <row r="345" spans="1:5" ht="14.1">
      <c r="A345" s="122"/>
      <c r="B345" s="122"/>
      <c r="C345" s="122"/>
      <c r="D345" s="122"/>
      <c r="E345" s="122"/>
    </row>
    <row r="346" spans="1:5" ht="14.1">
      <c r="A346" s="122"/>
      <c r="B346" s="122"/>
      <c r="C346" s="122"/>
      <c r="D346" s="122"/>
      <c r="E346" s="122"/>
    </row>
    <row r="347" spans="1:5" ht="14.1">
      <c r="A347" s="122"/>
      <c r="B347" s="122"/>
      <c r="C347" s="122"/>
      <c r="D347" s="122"/>
      <c r="E347" s="122"/>
    </row>
    <row r="348" spans="1:5" ht="14.1">
      <c r="A348" s="122"/>
      <c r="B348" s="122"/>
      <c r="C348" s="122"/>
      <c r="D348" s="122"/>
      <c r="E348" s="122"/>
    </row>
    <row r="349" spans="1:5" ht="14.1">
      <c r="A349" s="122"/>
      <c r="B349" s="122"/>
      <c r="C349" s="122"/>
      <c r="D349" s="122"/>
      <c r="E349" s="122"/>
    </row>
    <row r="350" spans="1:5" ht="14.1">
      <c r="A350" s="122"/>
      <c r="B350" s="122"/>
      <c r="C350" s="122"/>
      <c r="D350" s="122"/>
      <c r="E350" s="122"/>
    </row>
    <row r="351" spans="1:5" ht="14.1">
      <c r="A351" s="122"/>
      <c r="B351" s="122"/>
      <c r="C351" s="122"/>
      <c r="D351" s="122"/>
      <c r="E351" s="122"/>
    </row>
    <row r="352" spans="1:5" ht="14.1">
      <c r="A352" s="122"/>
      <c r="B352" s="122"/>
      <c r="C352" s="122"/>
      <c r="D352" s="122"/>
      <c r="E352" s="122"/>
    </row>
    <row r="353" spans="1:5" ht="14.1">
      <c r="A353" s="122"/>
      <c r="B353" s="122"/>
      <c r="C353" s="122"/>
      <c r="D353" s="122"/>
      <c r="E353" s="122"/>
    </row>
    <row r="354" spans="1:5" ht="14.1">
      <c r="A354" s="122"/>
      <c r="B354" s="122"/>
      <c r="C354" s="122"/>
      <c r="D354" s="122"/>
      <c r="E354" s="122"/>
    </row>
    <row r="355" spans="1:5" ht="14.1">
      <c r="A355" s="122"/>
      <c r="B355" s="122"/>
      <c r="C355" s="122"/>
      <c r="D355" s="122"/>
      <c r="E355" s="122"/>
    </row>
    <row r="356" spans="1:5" ht="14.1">
      <c r="A356" s="122"/>
      <c r="B356" s="122"/>
      <c r="C356" s="122"/>
      <c r="D356" s="122"/>
      <c r="E356" s="122"/>
    </row>
    <row r="357" spans="1:5" ht="14.1">
      <c r="A357" s="122"/>
      <c r="B357" s="122"/>
      <c r="C357" s="122"/>
      <c r="D357" s="122"/>
      <c r="E357" s="122"/>
    </row>
    <row r="358" spans="1:5" ht="14.1">
      <c r="A358" s="122"/>
      <c r="B358" s="122"/>
      <c r="C358" s="122"/>
      <c r="D358" s="122"/>
      <c r="E358" s="122"/>
    </row>
    <row r="359" spans="1:5" ht="14.1">
      <c r="A359" s="122"/>
      <c r="B359" s="122"/>
      <c r="C359" s="122"/>
      <c r="D359" s="122"/>
      <c r="E359" s="122"/>
    </row>
    <row r="360" spans="1:5" ht="14.1">
      <c r="A360" s="122"/>
      <c r="B360" s="122"/>
      <c r="C360" s="122"/>
      <c r="D360" s="122"/>
      <c r="E360" s="122"/>
    </row>
    <row r="361" spans="1:5" ht="14.1">
      <c r="A361" s="122"/>
      <c r="B361" s="122"/>
      <c r="C361" s="122"/>
      <c r="D361" s="122"/>
      <c r="E361" s="122"/>
    </row>
    <row r="362" spans="1:5" ht="14.1">
      <c r="A362" s="122"/>
      <c r="B362" s="122"/>
      <c r="C362" s="122"/>
      <c r="D362" s="122"/>
      <c r="E362" s="122"/>
    </row>
    <row r="363" spans="1:5" ht="14.1">
      <c r="A363" s="122"/>
      <c r="B363" s="122"/>
      <c r="C363" s="122"/>
      <c r="D363" s="122"/>
      <c r="E363" s="122"/>
    </row>
    <row r="364" spans="1:5" ht="14.1">
      <c r="A364" s="122"/>
      <c r="B364" s="122"/>
      <c r="C364" s="122"/>
      <c r="D364" s="122"/>
      <c r="E364" s="122"/>
    </row>
    <row r="365" spans="1:5" ht="14.1">
      <c r="A365" s="122"/>
      <c r="B365" s="122"/>
      <c r="C365" s="122"/>
      <c r="D365" s="122"/>
      <c r="E365" s="122"/>
    </row>
    <row r="366" spans="1:5" ht="14.1">
      <c r="A366" s="122"/>
      <c r="B366" s="122"/>
      <c r="C366" s="122"/>
      <c r="D366" s="122"/>
      <c r="E366" s="122"/>
    </row>
    <row r="367" spans="1:5" ht="14.1">
      <c r="A367" s="122"/>
      <c r="B367" s="122"/>
      <c r="C367" s="122"/>
      <c r="D367" s="122"/>
      <c r="E367" s="122"/>
    </row>
    <row r="368" spans="1:5" ht="14.1">
      <c r="A368" s="122"/>
      <c r="B368" s="122"/>
      <c r="C368" s="122"/>
      <c r="D368" s="122"/>
      <c r="E368" s="122"/>
    </row>
    <row r="369" spans="1:5" ht="14.1">
      <c r="A369" s="122"/>
      <c r="B369" s="122"/>
      <c r="C369" s="122"/>
      <c r="D369" s="122"/>
      <c r="E369" s="122"/>
    </row>
    <row r="370" spans="1:5" ht="14.1">
      <c r="A370" s="122"/>
      <c r="B370" s="122"/>
      <c r="C370" s="122"/>
      <c r="D370" s="122"/>
      <c r="E370" s="122"/>
    </row>
    <row r="371" spans="1:5" ht="14.1">
      <c r="A371" s="122"/>
      <c r="B371" s="122"/>
      <c r="C371" s="122"/>
      <c r="D371" s="122"/>
      <c r="E371" s="122"/>
    </row>
    <row r="372" spans="1:5" ht="14.1">
      <c r="A372" s="122"/>
      <c r="B372" s="122"/>
      <c r="C372" s="122"/>
      <c r="D372" s="122"/>
      <c r="E372" s="122"/>
    </row>
    <row r="373" spans="1:5" ht="14.1">
      <c r="A373" s="122"/>
      <c r="B373" s="122"/>
      <c r="C373" s="122"/>
      <c r="D373" s="122"/>
      <c r="E373" s="122"/>
    </row>
    <row r="374" spans="1:5" ht="14.1">
      <c r="A374" s="122"/>
      <c r="B374" s="122"/>
      <c r="C374" s="122"/>
      <c r="D374" s="122"/>
      <c r="E374" s="122"/>
    </row>
    <row r="375" spans="1:5" ht="14.1">
      <c r="A375" s="122"/>
      <c r="B375" s="122"/>
      <c r="C375" s="122"/>
      <c r="D375" s="122"/>
      <c r="E375" s="122"/>
    </row>
    <row r="376" spans="1:5" ht="14.1">
      <c r="A376" s="122"/>
      <c r="B376" s="122"/>
      <c r="C376" s="122"/>
      <c r="D376" s="122"/>
      <c r="E376" s="122"/>
    </row>
    <row r="377" spans="1:5" ht="14.1">
      <c r="A377" s="122"/>
      <c r="B377" s="122"/>
      <c r="C377" s="122"/>
      <c r="D377" s="122"/>
      <c r="E377" s="122"/>
    </row>
    <row r="378" spans="1:5" ht="14.1">
      <c r="A378" s="122"/>
      <c r="B378" s="122"/>
      <c r="C378" s="122"/>
      <c r="D378" s="122"/>
      <c r="E378" s="122"/>
    </row>
    <row r="379" spans="1:5" ht="14.1">
      <c r="A379" s="122"/>
      <c r="B379" s="122"/>
      <c r="C379" s="122"/>
      <c r="D379" s="122"/>
      <c r="E379" s="122"/>
    </row>
    <row r="380" spans="1:5" ht="14.1">
      <c r="A380" s="122"/>
      <c r="B380" s="122"/>
      <c r="C380" s="122"/>
      <c r="D380" s="122"/>
      <c r="E380" s="122"/>
    </row>
    <row r="381" spans="1:5" ht="14.1">
      <c r="A381" s="122"/>
      <c r="B381" s="122"/>
      <c r="C381" s="122"/>
      <c r="D381" s="122"/>
      <c r="E381" s="122"/>
    </row>
    <row r="382" spans="1:5" ht="14.1">
      <c r="A382" s="122"/>
      <c r="B382" s="122"/>
      <c r="C382" s="122"/>
      <c r="D382" s="122"/>
      <c r="E382" s="122"/>
    </row>
    <row r="383" spans="1:5" ht="14.1">
      <c r="A383" s="122"/>
      <c r="B383" s="122"/>
      <c r="C383" s="122"/>
      <c r="D383" s="122"/>
      <c r="E383" s="122"/>
    </row>
    <row r="384" spans="1:5" ht="14.1">
      <c r="A384" s="122"/>
      <c r="B384" s="122"/>
      <c r="C384" s="122"/>
      <c r="D384" s="122"/>
      <c r="E384" s="122"/>
    </row>
    <row r="385" spans="1:5" ht="14.1">
      <c r="A385" s="122"/>
      <c r="B385" s="122"/>
      <c r="C385" s="122"/>
      <c r="D385" s="122"/>
      <c r="E385" s="122"/>
    </row>
    <row r="386" spans="1:5" ht="14.1">
      <c r="A386" s="122"/>
      <c r="B386" s="122"/>
      <c r="C386" s="122"/>
      <c r="D386" s="122"/>
      <c r="E386" s="122"/>
    </row>
    <row r="387" spans="1:5" ht="14.1">
      <c r="A387" s="122"/>
      <c r="B387" s="122"/>
      <c r="C387" s="122"/>
      <c r="D387" s="122"/>
      <c r="E387" s="122"/>
    </row>
    <row r="388" spans="1:5" ht="14.1">
      <c r="A388" s="122"/>
      <c r="B388" s="122"/>
      <c r="C388" s="122"/>
      <c r="D388" s="122"/>
      <c r="E388" s="122"/>
    </row>
    <row r="389" spans="1:5" ht="14.1">
      <c r="A389" s="122"/>
      <c r="B389" s="122"/>
      <c r="C389" s="122"/>
      <c r="D389" s="122"/>
      <c r="E389" s="122"/>
    </row>
    <row r="390" spans="1:5" ht="14.1">
      <c r="A390" s="122"/>
      <c r="B390" s="122"/>
      <c r="C390" s="122"/>
      <c r="D390" s="122"/>
      <c r="E390" s="122"/>
    </row>
    <row r="391" spans="1:5" ht="14.1">
      <c r="A391" s="122"/>
      <c r="B391" s="122"/>
      <c r="C391" s="122"/>
      <c r="D391" s="122"/>
      <c r="E391" s="122"/>
    </row>
    <row r="392" spans="1:5" ht="14.1">
      <c r="A392" s="122"/>
      <c r="B392" s="122"/>
      <c r="C392" s="122"/>
      <c r="D392" s="122"/>
      <c r="E392" s="122"/>
    </row>
    <row r="393" spans="1:5" ht="14.1">
      <c r="A393" s="122"/>
      <c r="B393" s="122"/>
      <c r="C393" s="122"/>
      <c r="D393" s="122"/>
      <c r="E393" s="122"/>
    </row>
    <row r="394" spans="1:5" ht="14.1">
      <c r="A394" s="122"/>
      <c r="B394" s="122"/>
      <c r="C394" s="122"/>
      <c r="D394" s="122"/>
      <c r="E394" s="122"/>
    </row>
    <row r="395" spans="1:5" ht="14.1">
      <c r="A395" s="122"/>
      <c r="B395" s="122"/>
      <c r="C395" s="122"/>
      <c r="D395" s="122"/>
      <c r="E395" s="122"/>
    </row>
    <row r="396" spans="1:5" ht="14.1">
      <c r="A396" s="122"/>
      <c r="B396" s="122"/>
      <c r="C396" s="122"/>
      <c r="D396" s="122"/>
      <c r="E396" s="122"/>
    </row>
    <row r="397" spans="1:5" ht="14.1">
      <c r="A397" s="122"/>
      <c r="B397" s="122"/>
      <c r="C397" s="122"/>
      <c r="D397" s="122"/>
      <c r="E397" s="122"/>
    </row>
    <row r="398" spans="1:5" ht="14.1">
      <c r="A398" s="122"/>
      <c r="B398" s="122"/>
      <c r="C398" s="122"/>
      <c r="D398" s="122"/>
      <c r="E398" s="122"/>
    </row>
    <row r="399" spans="1:5" ht="14.1">
      <c r="A399" s="122"/>
      <c r="B399" s="122"/>
      <c r="C399" s="122"/>
      <c r="D399" s="122"/>
      <c r="E399" s="122"/>
    </row>
    <row r="400" spans="1:5" ht="14.1">
      <c r="A400" s="122"/>
      <c r="B400" s="122"/>
      <c r="C400" s="122"/>
      <c r="D400" s="122"/>
      <c r="E400" s="122"/>
    </row>
    <row r="401" spans="1:5" ht="14.1">
      <c r="A401" s="122"/>
      <c r="B401" s="122"/>
      <c r="C401" s="122"/>
      <c r="D401" s="122"/>
      <c r="E401" s="122"/>
    </row>
    <row r="402" spans="1:5" ht="14.1">
      <c r="A402" s="122"/>
      <c r="B402" s="122"/>
      <c r="C402" s="122"/>
      <c r="D402" s="122"/>
      <c r="E402" s="122"/>
    </row>
    <row r="403" spans="1:5" ht="14.1">
      <c r="A403" s="122"/>
      <c r="B403" s="122"/>
      <c r="C403" s="122"/>
      <c r="D403" s="122"/>
      <c r="E403" s="122"/>
    </row>
    <row r="404" spans="1:5" ht="14.1">
      <c r="A404" s="122"/>
      <c r="B404" s="122"/>
      <c r="C404" s="122"/>
      <c r="D404" s="122"/>
      <c r="E404" s="122"/>
    </row>
    <row r="405" spans="1:5" ht="14.1">
      <c r="A405" s="122"/>
      <c r="B405" s="122"/>
      <c r="C405" s="122"/>
      <c r="D405" s="122"/>
      <c r="E405" s="122"/>
    </row>
    <row r="406" spans="1:5" ht="14.1">
      <c r="A406" s="122"/>
      <c r="B406" s="122"/>
      <c r="C406" s="122"/>
      <c r="D406" s="122"/>
      <c r="E406" s="122"/>
    </row>
    <row r="407" spans="1:5" ht="14.1">
      <c r="A407" s="122"/>
      <c r="B407" s="122"/>
      <c r="C407" s="122"/>
      <c r="D407" s="122"/>
      <c r="E407" s="122"/>
    </row>
    <row r="408" spans="1:5" ht="14.1">
      <c r="A408" s="122"/>
      <c r="B408" s="122"/>
      <c r="C408" s="122"/>
      <c r="D408" s="122"/>
      <c r="E408" s="122"/>
    </row>
    <row r="409" spans="1:5" ht="14.1">
      <c r="A409" s="122"/>
      <c r="B409" s="122"/>
      <c r="C409" s="122"/>
      <c r="D409" s="122"/>
      <c r="E409" s="122"/>
    </row>
    <row r="410" spans="1:5" ht="14.1">
      <c r="A410" s="122"/>
      <c r="B410" s="122"/>
      <c r="C410" s="122"/>
      <c r="D410" s="122"/>
      <c r="E410" s="122"/>
    </row>
    <row r="411" spans="1:5" ht="14.1">
      <c r="A411" s="122"/>
      <c r="B411" s="122"/>
      <c r="C411" s="122"/>
      <c r="D411" s="122"/>
      <c r="E411" s="122"/>
    </row>
    <row r="412" spans="1:5" ht="14.1">
      <c r="A412" s="122"/>
      <c r="B412" s="122"/>
      <c r="C412" s="122"/>
      <c r="D412" s="122"/>
      <c r="E412" s="122"/>
    </row>
    <row r="413" spans="1:5" ht="14.1">
      <c r="A413" s="122"/>
      <c r="B413" s="122"/>
      <c r="C413" s="122"/>
      <c r="D413" s="122"/>
      <c r="E413" s="122"/>
    </row>
    <row r="414" spans="1:5" ht="14.1">
      <c r="A414" s="122"/>
      <c r="B414" s="122"/>
      <c r="C414" s="122"/>
      <c r="D414" s="122"/>
      <c r="E414" s="122"/>
    </row>
    <row r="415" spans="1:5" ht="14.1">
      <c r="A415" s="122"/>
      <c r="B415" s="122"/>
      <c r="C415" s="122"/>
      <c r="D415" s="122"/>
      <c r="E415" s="122"/>
    </row>
    <row r="416" spans="1:5" ht="14.1">
      <c r="A416" s="122"/>
      <c r="B416" s="122"/>
      <c r="C416" s="122"/>
      <c r="D416" s="122"/>
      <c r="E416" s="122"/>
    </row>
    <row r="417" spans="1:5" ht="14.1">
      <c r="A417" s="122"/>
      <c r="B417" s="122"/>
      <c r="C417" s="122"/>
      <c r="D417" s="122"/>
      <c r="E417" s="122"/>
    </row>
    <row r="418" spans="1:5" ht="14.1">
      <c r="A418" s="122"/>
      <c r="B418" s="122"/>
      <c r="C418" s="122"/>
      <c r="D418" s="122"/>
      <c r="E418" s="122"/>
    </row>
    <row r="419" spans="1:5" ht="14.1">
      <c r="A419" s="122"/>
      <c r="B419" s="122"/>
      <c r="C419" s="122"/>
      <c r="D419" s="122"/>
      <c r="E419" s="122"/>
    </row>
    <row r="420" spans="1:5" ht="14.1">
      <c r="A420" s="122"/>
      <c r="B420" s="122"/>
      <c r="C420" s="122"/>
      <c r="D420" s="122"/>
      <c r="E420" s="122"/>
    </row>
    <row r="421" spans="1:5" ht="14.1">
      <c r="A421" s="122"/>
      <c r="B421" s="122"/>
      <c r="C421" s="122"/>
      <c r="D421" s="122"/>
      <c r="E421" s="122"/>
    </row>
    <row r="422" spans="1:5" ht="14.1">
      <c r="A422" s="122"/>
      <c r="B422" s="122"/>
      <c r="C422" s="122"/>
      <c r="D422" s="122"/>
      <c r="E422" s="122"/>
    </row>
    <row r="423" spans="1:5" ht="14.1">
      <c r="A423" s="122"/>
      <c r="B423" s="122"/>
      <c r="C423" s="122"/>
      <c r="D423" s="122"/>
      <c r="E423" s="122"/>
    </row>
    <row r="424" spans="1:5" ht="14.1">
      <c r="A424" s="122"/>
      <c r="B424" s="122"/>
      <c r="C424" s="122"/>
      <c r="D424" s="122"/>
      <c r="E424" s="122"/>
    </row>
    <row r="425" spans="1:5" ht="14.1">
      <c r="A425" s="122"/>
      <c r="B425" s="122"/>
      <c r="C425" s="122"/>
      <c r="D425" s="122"/>
      <c r="E425" s="122"/>
    </row>
    <row r="426" spans="1:5" ht="14.1">
      <c r="A426" s="122"/>
      <c r="B426" s="122"/>
      <c r="C426" s="122"/>
      <c r="D426" s="122"/>
      <c r="E426" s="122"/>
    </row>
    <row r="427" spans="1:5" ht="14.1">
      <c r="A427" s="122"/>
      <c r="B427" s="122"/>
      <c r="C427" s="122"/>
      <c r="D427" s="122"/>
      <c r="E427" s="122"/>
    </row>
    <row r="428" spans="1:5" ht="14.1">
      <c r="A428" s="122"/>
      <c r="B428" s="122"/>
      <c r="C428" s="122"/>
      <c r="D428" s="122"/>
      <c r="E428" s="122"/>
    </row>
    <row r="429" spans="1:5" ht="14.1">
      <c r="A429" s="122"/>
      <c r="B429" s="122"/>
      <c r="C429" s="122"/>
      <c r="D429" s="122"/>
      <c r="E429" s="122"/>
    </row>
    <row r="430" spans="1:5" ht="14.1">
      <c r="A430" s="122"/>
      <c r="B430" s="122"/>
      <c r="C430" s="122"/>
      <c r="D430" s="122"/>
      <c r="E430" s="122"/>
    </row>
    <row r="431" spans="1:5" ht="14.1">
      <c r="A431" s="122"/>
      <c r="B431" s="122"/>
      <c r="C431" s="122"/>
      <c r="D431" s="122"/>
      <c r="E431" s="122"/>
    </row>
    <row r="432" spans="1:5" ht="14.1">
      <c r="A432" s="122"/>
      <c r="B432" s="122"/>
      <c r="C432" s="122"/>
      <c r="D432" s="122"/>
      <c r="E432" s="122"/>
    </row>
    <row r="433" spans="1:5" ht="14.1">
      <c r="A433" s="122"/>
      <c r="B433" s="122"/>
      <c r="C433" s="122"/>
      <c r="D433" s="122"/>
      <c r="E433" s="122"/>
    </row>
    <row r="434" spans="1:5" ht="14.1">
      <c r="A434" s="122"/>
      <c r="B434" s="122"/>
      <c r="C434" s="122"/>
      <c r="D434" s="122"/>
      <c r="E434" s="122"/>
    </row>
    <row r="435" spans="1:5" ht="14.1">
      <c r="A435" s="122"/>
      <c r="B435" s="122"/>
      <c r="C435" s="122"/>
      <c r="D435" s="122"/>
      <c r="E435" s="122"/>
    </row>
    <row r="436" spans="1:5" ht="14.1">
      <c r="A436" s="122"/>
      <c r="B436" s="122"/>
      <c r="C436" s="122"/>
      <c r="D436" s="122"/>
      <c r="E436" s="122"/>
    </row>
    <row r="437" spans="1:5" ht="14.1">
      <c r="A437" s="122"/>
      <c r="B437" s="122"/>
      <c r="C437" s="122"/>
      <c r="D437" s="122"/>
      <c r="E437" s="122"/>
    </row>
    <row r="438" spans="1:5" ht="14.1">
      <c r="A438" s="122"/>
      <c r="B438" s="122"/>
      <c r="C438" s="122"/>
      <c r="D438" s="122"/>
      <c r="E438" s="122"/>
    </row>
    <row r="439" spans="1:5" ht="14.1">
      <c r="A439" s="122"/>
      <c r="B439" s="122"/>
      <c r="C439" s="122"/>
      <c r="D439" s="122"/>
      <c r="E439" s="122"/>
    </row>
    <row r="440" spans="1:5" ht="14.1">
      <c r="A440" s="122"/>
      <c r="B440" s="122"/>
      <c r="C440" s="122"/>
      <c r="D440" s="122"/>
      <c r="E440" s="122"/>
    </row>
    <row r="441" spans="1:5" ht="14.1">
      <c r="A441" s="122"/>
      <c r="B441" s="122"/>
      <c r="C441" s="122"/>
      <c r="D441" s="122"/>
      <c r="E441" s="122"/>
    </row>
    <row r="442" spans="1:5" ht="14.1">
      <c r="A442" s="122"/>
      <c r="B442" s="122"/>
      <c r="C442" s="122"/>
      <c r="D442" s="122"/>
      <c r="E442" s="122"/>
    </row>
    <row r="443" spans="1:5" ht="14.1">
      <c r="A443" s="122"/>
      <c r="B443" s="122"/>
      <c r="C443" s="122"/>
      <c r="D443" s="122"/>
      <c r="E443" s="122"/>
    </row>
    <row r="444" spans="1:5" ht="14.1">
      <c r="A444" s="122"/>
      <c r="B444" s="122"/>
      <c r="C444" s="122"/>
      <c r="D444" s="122"/>
      <c r="E444" s="122"/>
    </row>
    <row r="445" spans="1:5" ht="14.1">
      <c r="A445" s="122"/>
      <c r="B445" s="122"/>
      <c r="C445" s="122"/>
      <c r="D445" s="122"/>
      <c r="E445" s="122"/>
    </row>
    <row r="446" spans="1:5" ht="14.1">
      <c r="A446" s="122"/>
      <c r="B446" s="122"/>
      <c r="C446" s="122"/>
      <c r="D446" s="122"/>
      <c r="E446" s="122"/>
    </row>
    <row r="447" spans="1:5" ht="14.1">
      <c r="A447" s="122"/>
      <c r="B447" s="122"/>
      <c r="C447" s="122"/>
      <c r="D447" s="122"/>
      <c r="E447" s="122"/>
    </row>
    <row r="448" spans="1:5" ht="14.1">
      <c r="A448" s="122"/>
      <c r="B448" s="122"/>
      <c r="C448" s="122"/>
      <c r="D448" s="122"/>
      <c r="E448" s="122"/>
    </row>
    <row r="449" spans="1:5" ht="14.1">
      <c r="A449" s="122"/>
      <c r="B449" s="122"/>
      <c r="C449" s="122"/>
      <c r="D449" s="122"/>
      <c r="E449" s="122"/>
    </row>
    <row r="450" spans="1:5" ht="14.1">
      <c r="A450" s="122"/>
      <c r="B450" s="122"/>
      <c r="C450" s="122"/>
      <c r="D450" s="122"/>
      <c r="E450" s="122"/>
    </row>
    <row r="451" spans="1:5" ht="14.1">
      <c r="A451" s="122"/>
      <c r="B451" s="122"/>
      <c r="C451" s="122"/>
      <c r="D451" s="122"/>
      <c r="E451" s="122"/>
    </row>
    <row r="452" spans="1:5" ht="14.1">
      <c r="A452" s="122"/>
      <c r="B452" s="122"/>
      <c r="C452" s="122"/>
      <c r="D452" s="122"/>
      <c r="E452" s="122"/>
    </row>
    <row r="453" spans="1:5" ht="14.1">
      <c r="A453" s="122"/>
      <c r="B453" s="122"/>
      <c r="C453" s="122"/>
      <c r="D453" s="122"/>
      <c r="E453" s="122"/>
    </row>
    <row r="454" spans="1:5" ht="14.1">
      <c r="A454" s="122"/>
      <c r="B454" s="122"/>
      <c r="C454" s="122"/>
      <c r="D454" s="122"/>
      <c r="E454" s="122"/>
    </row>
    <row r="455" spans="1:5" ht="14.1">
      <c r="A455" s="122"/>
      <c r="B455" s="122"/>
      <c r="C455" s="122"/>
      <c r="D455" s="122"/>
      <c r="E455" s="122"/>
    </row>
    <row r="456" spans="1:5" ht="14.1">
      <c r="A456" s="122"/>
      <c r="B456" s="122"/>
      <c r="C456" s="122"/>
      <c r="D456" s="122"/>
      <c r="E456" s="122"/>
    </row>
    <row r="457" spans="1:5" ht="14.1">
      <c r="A457" s="122"/>
      <c r="B457" s="122"/>
      <c r="C457" s="122"/>
      <c r="D457" s="122"/>
      <c r="E457" s="122"/>
    </row>
    <row r="458" spans="1:5" ht="14.1">
      <c r="A458" s="122"/>
      <c r="B458" s="122"/>
      <c r="C458" s="122"/>
      <c r="D458" s="122"/>
      <c r="E458" s="122"/>
    </row>
    <row r="459" spans="1:5" ht="14.1">
      <c r="A459" s="122"/>
      <c r="B459" s="122"/>
      <c r="C459" s="122"/>
      <c r="D459" s="122"/>
      <c r="E459" s="122"/>
    </row>
    <row r="460" spans="1:5" ht="14.1">
      <c r="A460" s="122"/>
      <c r="B460" s="122"/>
      <c r="C460" s="122"/>
      <c r="D460" s="122"/>
      <c r="E460" s="122"/>
    </row>
    <row r="461" spans="1:5" ht="14.1">
      <c r="A461" s="122"/>
      <c r="B461" s="122"/>
      <c r="C461" s="122"/>
      <c r="D461" s="122"/>
      <c r="E461" s="122"/>
    </row>
    <row r="462" spans="1:5" ht="14.1">
      <c r="A462" s="122"/>
      <c r="B462" s="122"/>
      <c r="C462" s="122"/>
      <c r="D462" s="122"/>
      <c r="E462" s="122"/>
    </row>
    <row r="463" spans="1:5" ht="14.1">
      <c r="A463" s="122"/>
      <c r="B463" s="122"/>
      <c r="C463" s="122"/>
      <c r="D463" s="122"/>
      <c r="E463" s="122"/>
    </row>
    <row r="464" spans="1:5" ht="14.1">
      <c r="A464" s="122"/>
      <c r="B464" s="122"/>
      <c r="C464" s="122"/>
      <c r="D464" s="122"/>
      <c r="E464" s="122"/>
    </row>
    <row r="465" spans="1:5" ht="14.1">
      <c r="A465" s="122"/>
      <c r="B465" s="122"/>
      <c r="C465" s="122"/>
      <c r="D465" s="122"/>
      <c r="E465" s="122"/>
    </row>
    <row r="466" spans="1:5" ht="14.1">
      <c r="A466" s="122"/>
      <c r="B466" s="122"/>
      <c r="C466" s="122"/>
      <c r="D466" s="122"/>
      <c r="E466" s="122"/>
    </row>
    <row r="467" spans="1:5" ht="14.1">
      <c r="A467" s="122"/>
      <c r="B467" s="122"/>
      <c r="C467" s="122"/>
      <c r="D467" s="122"/>
      <c r="E467" s="122"/>
    </row>
    <row r="468" spans="1:5" ht="14.1">
      <c r="A468" s="122"/>
      <c r="B468" s="122"/>
      <c r="C468" s="122"/>
      <c r="D468" s="122"/>
      <c r="E468" s="122"/>
    </row>
    <row r="469" spans="1:5" ht="14.1">
      <c r="A469" s="122"/>
      <c r="B469" s="122"/>
      <c r="C469" s="122"/>
      <c r="D469" s="122"/>
      <c r="E469" s="122"/>
    </row>
    <row r="470" spans="1:5" ht="14.1">
      <c r="A470" s="122"/>
      <c r="B470" s="122"/>
      <c r="C470" s="122"/>
      <c r="D470" s="122"/>
      <c r="E470" s="122"/>
    </row>
    <row r="471" spans="1:5" ht="14.1">
      <c r="A471" s="122"/>
      <c r="B471" s="122"/>
      <c r="C471" s="122"/>
      <c r="D471" s="122"/>
      <c r="E471" s="122"/>
    </row>
    <row r="472" spans="1:5" ht="14.1">
      <c r="A472" s="122"/>
      <c r="B472" s="122"/>
      <c r="C472" s="122"/>
      <c r="D472" s="122"/>
      <c r="E472" s="122"/>
    </row>
    <row r="473" spans="1:5" ht="14.1">
      <c r="A473" s="122"/>
      <c r="B473" s="122"/>
      <c r="C473" s="122"/>
      <c r="D473" s="122"/>
      <c r="E473" s="122"/>
    </row>
    <row r="474" spans="1:5" ht="14.1">
      <c r="A474" s="122"/>
      <c r="B474" s="122"/>
      <c r="C474" s="122"/>
      <c r="D474" s="122"/>
      <c r="E474" s="122"/>
    </row>
    <row r="475" spans="1:5" ht="14.1">
      <c r="A475" s="122"/>
      <c r="B475" s="122"/>
      <c r="C475" s="122"/>
      <c r="D475" s="122"/>
      <c r="E475" s="122"/>
    </row>
    <row r="476" spans="1:5" ht="14.1">
      <c r="A476" s="122"/>
      <c r="B476" s="122"/>
      <c r="C476" s="122"/>
      <c r="D476" s="122"/>
      <c r="E476" s="122"/>
    </row>
    <row r="477" spans="1:5" ht="14.1">
      <c r="A477" s="122"/>
      <c r="B477" s="122"/>
      <c r="C477" s="122"/>
      <c r="D477" s="122"/>
      <c r="E477" s="122"/>
    </row>
    <row r="478" spans="1:5" ht="14.1">
      <c r="A478" s="122"/>
      <c r="B478" s="122"/>
      <c r="C478" s="122"/>
      <c r="D478" s="122"/>
      <c r="E478" s="122"/>
    </row>
    <row r="479" spans="1:5" ht="14.1">
      <c r="A479" s="122"/>
      <c r="B479" s="122"/>
      <c r="C479" s="122"/>
      <c r="D479" s="122"/>
      <c r="E479" s="122"/>
    </row>
    <row r="480" spans="1:5" ht="14.1">
      <c r="A480" s="122"/>
      <c r="B480" s="122"/>
      <c r="C480" s="122"/>
      <c r="D480" s="122"/>
      <c r="E480" s="122"/>
    </row>
    <row r="481" spans="1:5" ht="14.1">
      <c r="A481" s="122"/>
      <c r="B481" s="122"/>
      <c r="C481" s="122"/>
      <c r="D481" s="122"/>
      <c r="E481" s="122"/>
    </row>
    <row r="482" spans="1:5" ht="14.1">
      <c r="A482" s="122"/>
      <c r="B482" s="122"/>
      <c r="C482" s="122"/>
      <c r="D482" s="122"/>
      <c r="E482" s="122"/>
    </row>
    <row r="483" spans="1:5" ht="14.1">
      <c r="A483" s="122"/>
      <c r="B483" s="122"/>
      <c r="C483" s="122"/>
      <c r="D483" s="122"/>
      <c r="E483" s="122"/>
    </row>
    <row r="484" spans="1:5" ht="14.1">
      <c r="A484" s="122"/>
      <c r="B484" s="122"/>
      <c r="C484" s="122"/>
      <c r="D484" s="122"/>
      <c r="E484" s="122"/>
    </row>
    <row r="485" spans="1:5" ht="14.1">
      <c r="A485" s="122"/>
      <c r="B485" s="122"/>
      <c r="C485" s="122"/>
      <c r="D485" s="122"/>
      <c r="E485" s="122"/>
    </row>
    <row r="486" spans="1:5" ht="14.1">
      <c r="A486" s="122"/>
      <c r="B486" s="122"/>
      <c r="C486" s="122"/>
      <c r="D486" s="122"/>
      <c r="E486" s="122"/>
    </row>
    <row r="487" spans="1:5" ht="14.1">
      <c r="A487" s="122"/>
      <c r="B487" s="122"/>
      <c r="C487" s="122"/>
      <c r="D487" s="122"/>
      <c r="E487" s="122"/>
    </row>
    <row r="488" spans="1:5" ht="14.1">
      <c r="A488" s="122"/>
      <c r="B488" s="122"/>
      <c r="C488" s="122"/>
      <c r="D488" s="122"/>
      <c r="E488" s="122"/>
    </row>
    <row r="489" spans="1:5" ht="14.1">
      <c r="A489" s="122"/>
      <c r="B489" s="122"/>
      <c r="C489" s="122"/>
      <c r="D489" s="122"/>
      <c r="E489" s="122"/>
    </row>
    <row r="490" spans="1:5" ht="14.1">
      <c r="A490" s="122"/>
      <c r="B490" s="122"/>
      <c r="C490" s="122"/>
      <c r="D490" s="122"/>
      <c r="E490" s="122"/>
    </row>
    <row r="491" spans="1:5" ht="14.1">
      <c r="A491" s="122"/>
      <c r="B491" s="122"/>
      <c r="C491" s="122"/>
      <c r="D491" s="122"/>
      <c r="E491" s="122"/>
    </row>
    <row r="492" spans="1:5" ht="14.1">
      <c r="A492" s="122"/>
      <c r="B492" s="122"/>
      <c r="C492" s="122"/>
      <c r="D492" s="122"/>
      <c r="E492" s="122"/>
    </row>
    <row r="493" spans="1:5" ht="14.1">
      <c r="A493" s="122"/>
      <c r="B493" s="122"/>
      <c r="C493" s="122"/>
      <c r="D493" s="122"/>
      <c r="E493" s="122"/>
    </row>
    <row r="494" spans="1:5" ht="14.1">
      <c r="A494" s="122"/>
      <c r="B494" s="122"/>
      <c r="C494" s="122"/>
      <c r="D494" s="122"/>
      <c r="E494" s="122"/>
    </row>
    <row r="495" spans="1:5" ht="14.1">
      <c r="A495" s="122"/>
      <c r="B495" s="122"/>
      <c r="C495" s="122"/>
      <c r="D495" s="122"/>
      <c r="E495" s="122"/>
    </row>
    <row r="496" spans="1:5" ht="14.1">
      <c r="A496" s="122"/>
      <c r="B496" s="122"/>
      <c r="C496" s="122"/>
      <c r="D496" s="122"/>
      <c r="E496" s="122"/>
    </row>
    <row r="497" spans="1:5" ht="14.1">
      <c r="A497" s="122"/>
      <c r="B497" s="122"/>
      <c r="C497" s="122"/>
      <c r="D497" s="122"/>
      <c r="E497" s="122"/>
    </row>
    <row r="498" spans="1:5" ht="14.1">
      <c r="A498" s="122"/>
      <c r="B498" s="122"/>
      <c r="C498" s="122"/>
      <c r="D498" s="122"/>
      <c r="E498" s="122"/>
    </row>
    <row r="499" spans="1:5" ht="14.1">
      <c r="A499" s="122"/>
      <c r="B499" s="122"/>
      <c r="C499" s="122"/>
      <c r="D499" s="122"/>
      <c r="E499" s="122"/>
    </row>
    <row r="500" spans="1:5" ht="14.1">
      <c r="A500" s="122"/>
      <c r="B500" s="122"/>
      <c r="C500" s="122"/>
      <c r="D500" s="122"/>
      <c r="E500" s="122"/>
    </row>
    <row r="501" spans="1:5" ht="14.1">
      <c r="A501" s="122"/>
      <c r="B501" s="122"/>
      <c r="C501" s="122"/>
      <c r="D501" s="122"/>
      <c r="E501" s="122"/>
    </row>
    <row r="502" spans="1:5" ht="14.1">
      <c r="A502" s="122"/>
      <c r="B502" s="122"/>
      <c r="C502" s="122"/>
      <c r="D502" s="122"/>
      <c r="E502" s="122"/>
    </row>
    <row r="503" spans="1:5" ht="14.1">
      <c r="A503" s="122"/>
      <c r="B503" s="122"/>
      <c r="C503" s="122"/>
      <c r="D503" s="122"/>
      <c r="E503" s="122"/>
    </row>
    <row r="504" spans="1:5" ht="14.1">
      <c r="A504" s="122"/>
      <c r="B504" s="122"/>
      <c r="C504" s="122"/>
      <c r="D504" s="122"/>
      <c r="E504" s="122"/>
    </row>
    <row r="505" spans="1:5" ht="14.1">
      <c r="A505" s="122"/>
      <c r="B505" s="122"/>
      <c r="C505" s="122"/>
      <c r="D505" s="122"/>
      <c r="E505" s="122"/>
    </row>
    <row r="506" spans="1:5" ht="14.1">
      <c r="A506" s="122"/>
      <c r="B506" s="122"/>
      <c r="C506" s="122"/>
      <c r="D506" s="122"/>
      <c r="E506" s="122"/>
    </row>
    <row r="507" spans="1:5" ht="14.1">
      <c r="A507" s="122"/>
      <c r="B507" s="122"/>
      <c r="C507" s="122"/>
      <c r="D507" s="122"/>
      <c r="E507" s="122"/>
    </row>
    <row r="508" spans="1:5" ht="14.1">
      <c r="A508" s="122"/>
      <c r="B508" s="122"/>
      <c r="C508" s="122"/>
      <c r="D508" s="122"/>
      <c r="E508" s="122"/>
    </row>
    <row r="509" spans="1:5" ht="14.1">
      <c r="A509" s="122"/>
      <c r="B509" s="122"/>
      <c r="C509" s="122"/>
      <c r="D509" s="122"/>
      <c r="E509" s="122"/>
    </row>
    <row r="510" spans="1:5" ht="14.1">
      <c r="A510" s="122"/>
      <c r="B510" s="122"/>
      <c r="C510" s="122"/>
      <c r="D510" s="122"/>
      <c r="E510" s="122"/>
    </row>
    <row r="511" spans="1:5" ht="14.1">
      <c r="A511" s="122"/>
      <c r="B511" s="122"/>
      <c r="C511" s="122"/>
      <c r="D511" s="122"/>
      <c r="E511" s="122"/>
    </row>
    <row r="512" spans="1:5" ht="14.1">
      <c r="A512" s="122"/>
      <c r="B512" s="122"/>
      <c r="C512" s="122"/>
      <c r="D512" s="122"/>
      <c r="E512" s="122"/>
    </row>
    <row r="513" spans="1:5" ht="14.1">
      <c r="A513" s="122"/>
      <c r="B513" s="122"/>
      <c r="C513" s="122"/>
      <c r="D513" s="122"/>
      <c r="E513" s="122"/>
    </row>
    <row r="514" spans="1:5" ht="14.1">
      <c r="A514" s="122"/>
      <c r="B514" s="122"/>
      <c r="C514" s="122"/>
      <c r="D514" s="122"/>
      <c r="E514" s="122"/>
    </row>
    <row r="515" spans="1:5" ht="14.1">
      <c r="A515" s="122"/>
      <c r="B515" s="122"/>
      <c r="C515" s="122"/>
      <c r="D515" s="122"/>
      <c r="E515" s="122"/>
    </row>
    <row r="516" spans="1:5" ht="14.1">
      <c r="A516" s="122"/>
      <c r="B516" s="122"/>
      <c r="C516" s="122"/>
      <c r="D516" s="122"/>
      <c r="E516" s="122"/>
    </row>
    <row r="517" spans="1:5" ht="14.1">
      <c r="A517" s="122"/>
      <c r="B517" s="122"/>
      <c r="C517" s="122"/>
      <c r="D517" s="122"/>
      <c r="E517" s="122"/>
    </row>
    <row r="518" spans="1:5" ht="14.1">
      <c r="A518" s="122"/>
      <c r="B518" s="122"/>
      <c r="C518" s="122"/>
      <c r="D518" s="122"/>
      <c r="E518" s="122"/>
    </row>
    <row r="519" spans="1:5" ht="14.1">
      <c r="A519" s="122"/>
      <c r="B519" s="122"/>
      <c r="C519" s="122"/>
      <c r="D519" s="122"/>
      <c r="E519" s="122"/>
    </row>
    <row r="520" spans="1:5" ht="14.1">
      <c r="A520" s="122"/>
      <c r="B520" s="122"/>
      <c r="C520" s="122"/>
      <c r="D520" s="122"/>
      <c r="E520" s="122"/>
    </row>
    <row r="521" spans="1:5" ht="14.1">
      <c r="A521" s="122"/>
      <c r="B521" s="122"/>
      <c r="C521" s="122"/>
      <c r="D521" s="122"/>
      <c r="E521" s="122"/>
    </row>
    <row r="522" spans="1:5" ht="14.1">
      <c r="A522" s="122"/>
      <c r="B522" s="122"/>
      <c r="C522" s="122"/>
      <c r="D522" s="122"/>
      <c r="E522" s="122"/>
    </row>
    <row r="523" spans="1:5" ht="14.1">
      <c r="A523" s="122"/>
      <c r="B523" s="122"/>
      <c r="C523" s="122"/>
      <c r="D523" s="122"/>
      <c r="E523" s="122"/>
    </row>
    <row r="524" spans="1:5" ht="14.1">
      <c r="A524" s="122"/>
      <c r="B524" s="122"/>
      <c r="C524" s="122"/>
      <c r="D524" s="122"/>
      <c r="E524" s="122"/>
    </row>
    <row r="525" spans="1:5" ht="14.1">
      <c r="A525" s="122"/>
      <c r="B525" s="122"/>
      <c r="C525" s="122"/>
      <c r="D525" s="122"/>
      <c r="E525" s="122"/>
    </row>
    <row r="526" spans="1:5" ht="14.1">
      <c r="A526" s="122"/>
      <c r="B526" s="122"/>
      <c r="C526" s="122"/>
      <c r="D526" s="122"/>
      <c r="E526" s="122"/>
    </row>
    <row r="527" spans="1:5" ht="14.1">
      <c r="A527" s="122"/>
      <c r="B527" s="122"/>
      <c r="C527" s="122"/>
      <c r="D527" s="122"/>
      <c r="E527" s="122"/>
    </row>
    <row r="528" spans="1:5" ht="14.1">
      <c r="A528" s="122"/>
      <c r="B528" s="122"/>
      <c r="C528" s="122"/>
      <c r="D528" s="122"/>
      <c r="E528" s="122"/>
    </row>
    <row r="529" spans="1:5" ht="14.1">
      <c r="A529" s="122"/>
      <c r="B529" s="122"/>
      <c r="C529" s="122"/>
      <c r="D529" s="122"/>
      <c r="E529" s="122"/>
    </row>
    <row r="530" spans="1:5" ht="14.1">
      <c r="A530" s="122"/>
      <c r="B530" s="122"/>
      <c r="C530" s="122"/>
      <c r="D530" s="122"/>
      <c r="E530" s="122"/>
    </row>
    <row r="531" spans="1:5" ht="14.1">
      <c r="A531" s="122"/>
      <c r="B531" s="122"/>
      <c r="C531" s="122"/>
      <c r="D531" s="122"/>
      <c r="E531" s="122"/>
    </row>
    <row r="532" spans="1:5" ht="14.1">
      <c r="A532" s="122"/>
      <c r="B532" s="122"/>
      <c r="C532" s="122"/>
      <c r="D532" s="122"/>
      <c r="E532" s="122"/>
    </row>
    <row r="533" spans="1:5" ht="14.1">
      <c r="A533" s="122"/>
      <c r="B533" s="122"/>
      <c r="C533" s="122"/>
      <c r="D533" s="122"/>
      <c r="E533" s="122"/>
    </row>
    <row r="534" spans="1:5" ht="14.1">
      <c r="A534" s="122"/>
      <c r="B534" s="122"/>
      <c r="C534" s="122"/>
      <c r="D534" s="122"/>
      <c r="E534" s="122"/>
    </row>
    <row r="535" spans="1:5" ht="14.1">
      <c r="A535" s="122"/>
      <c r="B535" s="122"/>
      <c r="C535" s="122"/>
      <c r="D535" s="122"/>
      <c r="E535" s="122"/>
    </row>
    <row r="536" spans="1:5" ht="14.1">
      <c r="A536" s="122"/>
      <c r="B536" s="122"/>
      <c r="C536" s="122"/>
      <c r="D536" s="122"/>
      <c r="E536" s="122"/>
    </row>
    <row r="537" spans="1:5" ht="14.1">
      <c r="A537" s="122"/>
      <c r="B537" s="122"/>
      <c r="C537" s="122"/>
      <c r="D537" s="122"/>
      <c r="E537" s="122"/>
    </row>
    <row r="538" spans="1:5" ht="14.1">
      <c r="A538" s="122"/>
      <c r="B538" s="122"/>
      <c r="C538" s="122"/>
      <c r="D538" s="122"/>
      <c r="E538" s="122"/>
    </row>
    <row r="539" spans="1:5" ht="14.1">
      <c r="A539" s="122"/>
      <c r="B539" s="122"/>
      <c r="C539" s="122"/>
      <c r="D539" s="122"/>
      <c r="E539" s="122"/>
    </row>
    <row r="540" spans="1:5" ht="14.1">
      <c r="A540" s="122"/>
      <c r="B540" s="122"/>
      <c r="C540" s="122"/>
      <c r="D540" s="122"/>
      <c r="E540" s="122"/>
    </row>
    <row r="541" spans="1:5" ht="14.1">
      <c r="A541" s="122"/>
      <c r="B541" s="122"/>
      <c r="C541" s="122"/>
      <c r="D541" s="122"/>
      <c r="E541" s="122"/>
    </row>
    <row r="542" spans="1:5" ht="14.1">
      <c r="A542" s="122"/>
      <c r="B542" s="122"/>
      <c r="C542" s="122"/>
      <c r="D542" s="122"/>
      <c r="E542" s="122"/>
    </row>
    <row r="543" spans="1:5" ht="14.1">
      <c r="A543" s="122"/>
      <c r="B543" s="122"/>
      <c r="C543" s="122"/>
      <c r="D543" s="122"/>
      <c r="E543" s="122"/>
    </row>
    <row r="544" spans="1:5" ht="14.1">
      <c r="A544" s="122"/>
      <c r="B544" s="122"/>
      <c r="C544" s="122"/>
      <c r="D544" s="122"/>
      <c r="E544" s="122"/>
    </row>
    <row r="545" spans="1:5" ht="14.1">
      <c r="A545" s="122"/>
      <c r="B545" s="122"/>
      <c r="C545" s="122"/>
      <c r="D545" s="122"/>
      <c r="E545" s="122"/>
    </row>
    <row r="546" spans="1:5" ht="14.1">
      <c r="A546" s="122"/>
      <c r="B546" s="122"/>
      <c r="C546" s="122"/>
      <c r="D546" s="122"/>
      <c r="E546" s="122"/>
    </row>
    <row r="547" spans="1:5" ht="14.1">
      <c r="A547" s="122"/>
      <c r="B547" s="122"/>
      <c r="C547" s="122"/>
      <c r="D547" s="122"/>
      <c r="E547" s="122"/>
    </row>
    <row r="548" spans="1:5" ht="14.1">
      <c r="A548" s="122"/>
      <c r="B548" s="122"/>
      <c r="C548" s="122"/>
      <c r="D548" s="122"/>
      <c r="E548" s="122"/>
    </row>
    <row r="549" spans="1:5" ht="14.1">
      <c r="A549" s="122"/>
      <c r="B549" s="122"/>
      <c r="C549" s="122"/>
      <c r="D549" s="122"/>
      <c r="E549" s="122"/>
    </row>
    <row r="550" spans="1:5" ht="14.1">
      <c r="A550" s="122"/>
      <c r="B550" s="122"/>
      <c r="C550" s="122"/>
      <c r="D550" s="122"/>
      <c r="E550" s="122"/>
    </row>
    <row r="551" spans="1:5" ht="14.1">
      <c r="A551" s="122"/>
      <c r="B551" s="122"/>
      <c r="C551" s="122"/>
      <c r="D551" s="122"/>
      <c r="E551" s="122"/>
    </row>
    <row r="552" spans="1:5" ht="14.1">
      <c r="A552" s="122"/>
      <c r="B552" s="122"/>
      <c r="C552" s="122"/>
      <c r="D552" s="122"/>
      <c r="E552" s="122"/>
    </row>
    <row r="553" spans="1:5" ht="14.1">
      <c r="A553" s="122"/>
      <c r="B553" s="122"/>
      <c r="C553" s="122"/>
      <c r="D553" s="122"/>
      <c r="E553" s="122"/>
    </row>
    <row r="554" spans="1:5" ht="14.1">
      <c r="A554" s="122"/>
      <c r="B554" s="122"/>
      <c r="C554" s="122"/>
      <c r="D554" s="122"/>
      <c r="E554" s="122"/>
    </row>
    <row r="555" spans="1:5" ht="14.1">
      <c r="A555" s="122"/>
      <c r="B555" s="122"/>
      <c r="C555" s="122"/>
      <c r="D555" s="122"/>
      <c r="E555" s="122"/>
    </row>
    <row r="556" spans="1:5" ht="14.1">
      <c r="A556" s="122"/>
      <c r="B556" s="122"/>
      <c r="C556" s="122"/>
      <c r="D556" s="122"/>
      <c r="E556" s="122"/>
    </row>
    <row r="557" spans="1:5" ht="14.1">
      <c r="A557" s="122"/>
      <c r="B557" s="122"/>
      <c r="C557" s="122"/>
      <c r="D557" s="122"/>
      <c r="E557" s="122"/>
    </row>
    <row r="558" spans="1:5" ht="14.1">
      <c r="A558" s="122"/>
      <c r="B558" s="122"/>
      <c r="C558" s="122"/>
      <c r="D558" s="122"/>
      <c r="E558" s="122"/>
    </row>
    <row r="559" spans="1:5" ht="14.1">
      <c r="A559" s="122"/>
      <c r="B559" s="122"/>
      <c r="C559" s="122"/>
      <c r="D559" s="122"/>
      <c r="E559" s="122"/>
    </row>
    <row r="560" spans="1:5" ht="14.1">
      <c r="A560" s="122"/>
      <c r="B560" s="122"/>
      <c r="C560" s="122"/>
      <c r="D560" s="122"/>
      <c r="E560" s="122"/>
    </row>
    <row r="561" spans="1:5" ht="14.1">
      <c r="A561" s="122"/>
      <c r="B561" s="122"/>
      <c r="C561" s="122"/>
      <c r="D561" s="122"/>
      <c r="E561" s="122"/>
    </row>
    <row r="562" spans="1:5" ht="14.1">
      <c r="A562" s="122"/>
      <c r="B562" s="122"/>
      <c r="C562" s="122"/>
      <c r="D562" s="122"/>
      <c r="E562" s="122"/>
    </row>
    <row r="563" spans="1:5" ht="14.1">
      <c r="A563" s="122"/>
      <c r="B563" s="122"/>
      <c r="C563" s="122"/>
      <c r="D563" s="122"/>
      <c r="E563" s="122"/>
    </row>
    <row r="564" spans="1:5" ht="14.1">
      <c r="A564" s="122"/>
      <c r="B564" s="122"/>
      <c r="C564" s="122"/>
      <c r="D564" s="122"/>
      <c r="E564" s="122"/>
    </row>
    <row r="565" spans="1:5" ht="14.1">
      <c r="A565" s="122"/>
      <c r="B565" s="122"/>
      <c r="C565" s="122"/>
      <c r="D565" s="122"/>
      <c r="E565" s="122"/>
    </row>
    <row r="566" spans="1:5" ht="14.1">
      <c r="A566" s="122"/>
      <c r="B566" s="122"/>
      <c r="C566" s="122"/>
      <c r="D566" s="122"/>
      <c r="E566" s="122"/>
    </row>
    <row r="567" spans="1:5" ht="14.1">
      <c r="A567" s="122"/>
      <c r="B567" s="122"/>
      <c r="C567" s="122"/>
      <c r="D567" s="122"/>
      <c r="E567" s="122"/>
    </row>
    <row r="568" spans="1:5" ht="14.1">
      <c r="A568" s="122"/>
      <c r="B568" s="122"/>
      <c r="C568" s="122"/>
      <c r="D568" s="122"/>
      <c r="E568" s="122"/>
    </row>
    <row r="569" spans="1:5" ht="14.1">
      <c r="A569" s="122"/>
      <c r="B569" s="122"/>
      <c r="C569" s="122"/>
      <c r="D569" s="122"/>
      <c r="E569" s="122"/>
    </row>
    <row r="570" spans="1:5" ht="14.1">
      <c r="A570" s="122"/>
      <c r="B570" s="122"/>
      <c r="C570" s="122"/>
      <c r="D570" s="122"/>
      <c r="E570" s="122"/>
    </row>
    <row r="571" spans="1:5" ht="14.1">
      <c r="A571" s="122"/>
      <c r="B571" s="122"/>
      <c r="C571" s="122"/>
      <c r="D571" s="122"/>
      <c r="E571" s="122"/>
    </row>
    <row r="572" spans="1:5" ht="14.1">
      <c r="A572" s="122"/>
      <c r="B572" s="122"/>
      <c r="C572" s="122"/>
      <c r="D572" s="122"/>
      <c r="E572" s="122"/>
    </row>
    <row r="573" spans="1:5" ht="14.1">
      <c r="A573" s="122"/>
      <c r="B573" s="122"/>
      <c r="C573" s="122"/>
      <c r="D573" s="122"/>
      <c r="E573" s="122"/>
    </row>
    <row r="574" spans="1:5" ht="14.1">
      <c r="A574" s="122"/>
      <c r="B574" s="122"/>
      <c r="C574" s="122"/>
      <c r="D574" s="122"/>
      <c r="E574" s="122"/>
    </row>
    <row r="575" spans="1:5" ht="14.1">
      <c r="A575" s="122"/>
      <c r="B575" s="122"/>
      <c r="C575" s="122"/>
      <c r="D575" s="122"/>
      <c r="E575" s="122"/>
    </row>
    <row r="576" spans="1:5" ht="14.1">
      <c r="A576" s="122"/>
      <c r="B576" s="122"/>
      <c r="C576" s="122"/>
      <c r="D576" s="122"/>
      <c r="E576" s="122"/>
    </row>
    <row r="577" spans="1:5" ht="14.1">
      <c r="A577" s="122"/>
      <c r="B577" s="122"/>
      <c r="C577" s="122"/>
      <c r="D577" s="122"/>
      <c r="E577" s="122"/>
    </row>
    <row r="578" spans="1:5" ht="14.1">
      <c r="A578" s="122"/>
      <c r="B578" s="122"/>
      <c r="C578" s="122"/>
      <c r="D578" s="122"/>
      <c r="E578" s="122"/>
    </row>
    <row r="579" spans="1:5" ht="14.1">
      <c r="A579" s="122"/>
      <c r="B579" s="122"/>
      <c r="C579" s="122"/>
      <c r="D579" s="122"/>
      <c r="E579" s="122"/>
    </row>
    <row r="580" spans="1:5" ht="14.1">
      <c r="A580" s="122"/>
      <c r="B580" s="122"/>
      <c r="C580" s="122"/>
      <c r="D580" s="122"/>
      <c r="E580" s="122"/>
    </row>
    <row r="581" spans="1:5" ht="14.1">
      <c r="A581" s="122"/>
      <c r="B581" s="122"/>
      <c r="C581" s="122"/>
      <c r="D581" s="122"/>
      <c r="E581" s="122"/>
    </row>
    <row r="582" spans="1:5" ht="14.1">
      <c r="A582" s="122"/>
      <c r="B582" s="122"/>
      <c r="C582" s="122"/>
      <c r="D582" s="122"/>
      <c r="E582" s="122"/>
    </row>
    <row r="583" spans="1:5" ht="14.1">
      <c r="A583" s="122"/>
      <c r="B583" s="122"/>
      <c r="C583" s="122"/>
      <c r="D583" s="122"/>
      <c r="E583" s="122"/>
    </row>
    <row r="584" spans="1:5" ht="14.1">
      <c r="A584" s="122"/>
      <c r="B584" s="122"/>
      <c r="C584" s="122"/>
      <c r="D584" s="122"/>
      <c r="E584" s="122"/>
    </row>
    <row r="585" spans="1:5" ht="14.1">
      <c r="A585" s="122"/>
      <c r="B585" s="122"/>
      <c r="C585" s="122"/>
      <c r="D585" s="122"/>
      <c r="E585" s="122"/>
    </row>
    <row r="586" spans="1:5" ht="14.1">
      <c r="A586" s="122"/>
      <c r="B586" s="122"/>
      <c r="C586" s="122"/>
      <c r="D586" s="122"/>
      <c r="E586" s="122"/>
    </row>
    <row r="587" spans="1:5" ht="14.1">
      <c r="A587" s="122"/>
      <c r="B587" s="122"/>
      <c r="C587" s="122"/>
      <c r="D587" s="122"/>
      <c r="E587" s="122"/>
    </row>
    <row r="588" spans="1:5" ht="14.1">
      <c r="A588" s="122"/>
      <c r="B588" s="122"/>
      <c r="C588" s="122"/>
      <c r="D588" s="122"/>
      <c r="E588" s="122"/>
    </row>
    <row r="589" spans="1:5" ht="14.1">
      <c r="A589" s="122"/>
      <c r="B589" s="122"/>
      <c r="C589" s="122"/>
      <c r="D589" s="122"/>
      <c r="E589" s="122"/>
    </row>
    <row r="590" spans="1:5" ht="14.1">
      <c r="A590" s="122"/>
      <c r="B590" s="122"/>
      <c r="C590" s="122"/>
      <c r="D590" s="122"/>
      <c r="E590" s="122"/>
    </row>
    <row r="591" spans="1:5" ht="14.1">
      <c r="A591" s="122"/>
      <c r="B591" s="122"/>
      <c r="C591" s="122"/>
      <c r="D591" s="122"/>
      <c r="E591" s="122"/>
    </row>
    <row r="592" spans="1:5" ht="14.1">
      <c r="A592" s="122"/>
      <c r="B592" s="122"/>
      <c r="C592" s="122"/>
      <c r="D592" s="122"/>
      <c r="E592" s="122"/>
    </row>
    <row r="593" spans="1:5" ht="14.1">
      <c r="A593" s="122"/>
      <c r="B593" s="122"/>
      <c r="C593" s="122"/>
      <c r="D593" s="122"/>
      <c r="E593" s="122"/>
    </row>
    <row r="594" spans="1:5" ht="14.1">
      <c r="A594" s="122"/>
      <c r="B594" s="122"/>
      <c r="C594" s="122"/>
      <c r="D594" s="122"/>
      <c r="E594" s="122"/>
    </row>
    <row r="595" spans="1:5" ht="14.1">
      <c r="A595" s="122"/>
      <c r="B595" s="122"/>
      <c r="C595" s="122"/>
      <c r="D595" s="122"/>
      <c r="E595" s="122"/>
    </row>
    <row r="596" spans="1:5" ht="14.1">
      <c r="A596" s="122"/>
      <c r="B596" s="122"/>
      <c r="C596" s="122"/>
      <c r="D596" s="122"/>
      <c r="E596" s="122"/>
    </row>
    <row r="597" spans="1:5" ht="14.1">
      <c r="A597" s="122"/>
      <c r="B597" s="122"/>
      <c r="C597" s="122"/>
      <c r="D597" s="122"/>
      <c r="E597" s="122"/>
    </row>
    <row r="598" spans="1:5" ht="14.1">
      <c r="A598" s="122"/>
      <c r="B598" s="122"/>
      <c r="C598" s="122"/>
      <c r="D598" s="122"/>
      <c r="E598" s="122"/>
    </row>
    <row r="599" spans="1:5" ht="14.1">
      <c r="A599" s="122"/>
      <c r="B599" s="122"/>
      <c r="C599" s="122"/>
      <c r="D599" s="122"/>
      <c r="E599" s="122"/>
    </row>
    <row r="600" spans="1:5" ht="14.1">
      <c r="A600" s="122"/>
      <c r="B600" s="122"/>
      <c r="C600" s="122"/>
      <c r="D600" s="122"/>
      <c r="E600" s="122"/>
    </row>
    <row r="601" spans="1:5" ht="14.1">
      <c r="A601" s="122"/>
      <c r="B601" s="122"/>
      <c r="C601" s="122"/>
      <c r="D601" s="122"/>
      <c r="E601" s="122"/>
    </row>
    <row r="602" spans="1:5" ht="14.1">
      <c r="A602" s="122"/>
      <c r="B602" s="122"/>
      <c r="C602" s="122"/>
      <c r="D602" s="122"/>
      <c r="E602" s="122"/>
    </row>
    <row r="603" spans="1:5" ht="14.1">
      <c r="A603" s="122"/>
      <c r="B603" s="122"/>
      <c r="C603" s="122"/>
      <c r="D603" s="122"/>
      <c r="E603" s="122"/>
    </row>
    <row r="604" spans="1:5" ht="14.1">
      <c r="A604" s="122"/>
      <c r="B604" s="122"/>
      <c r="C604" s="122"/>
      <c r="D604" s="122"/>
      <c r="E604" s="122"/>
    </row>
    <row r="605" spans="1:5" ht="14.1">
      <c r="A605" s="122"/>
      <c r="B605" s="122"/>
      <c r="C605" s="122"/>
      <c r="D605" s="122"/>
      <c r="E605" s="122"/>
    </row>
    <row r="606" spans="1:5" ht="14.1">
      <c r="A606" s="122"/>
      <c r="B606" s="122"/>
      <c r="C606" s="122"/>
      <c r="D606" s="122"/>
      <c r="E606" s="122"/>
    </row>
    <row r="607" spans="1:5" ht="14.1">
      <c r="A607" s="122"/>
      <c r="B607" s="122"/>
      <c r="C607" s="122"/>
      <c r="D607" s="122"/>
      <c r="E607" s="122"/>
    </row>
    <row r="608" spans="1:5" ht="14.1">
      <c r="A608" s="122"/>
      <c r="B608" s="122"/>
      <c r="C608" s="122"/>
      <c r="D608" s="122"/>
      <c r="E608" s="122"/>
    </row>
    <row r="609" spans="1:5" ht="14.1">
      <c r="A609" s="122"/>
      <c r="B609" s="122"/>
      <c r="C609" s="122"/>
      <c r="D609" s="122"/>
      <c r="E609" s="122"/>
    </row>
    <row r="610" spans="1:5" ht="14.1">
      <c r="A610" s="122"/>
      <c r="B610" s="122"/>
      <c r="C610" s="122"/>
      <c r="D610" s="122"/>
      <c r="E610" s="122"/>
    </row>
    <row r="611" spans="1:5" ht="14.1">
      <c r="A611" s="122"/>
      <c r="B611" s="122"/>
      <c r="C611" s="122"/>
      <c r="D611" s="122"/>
      <c r="E611" s="122"/>
    </row>
    <row r="612" spans="1:5" ht="14.1">
      <c r="A612" s="122"/>
      <c r="B612" s="122"/>
      <c r="C612" s="122"/>
      <c r="D612" s="122"/>
      <c r="E612" s="122"/>
    </row>
    <row r="613" spans="1:5" ht="14.1">
      <c r="A613" s="122"/>
      <c r="B613" s="122"/>
      <c r="C613" s="122"/>
      <c r="D613" s="122"/>
      <c r="E613" s="122"/>
    </row>
    <row r="614" spans="1:5" ht="14.1">
      <c r="A614" s="122"/>
      <c r="B614" s="122"/>
      <c r="C614" s="122"/>
      <c r="D614" s="122"/>
      <c r="E614" s="122"/>
    </row>
    <row r="615" spans="1:5" ht="14.1">
      <c r="A615" s="122"/>
      <c r="B615" s="122"/>
      <c r="C615" s="122"/>
      <c r="D615" s="122"/>
      <c r="E615" s="122"/>
    </row>
    <row r="616" spans="1:5" ht="14.1">
      <c r="A616" s="122"/>
      <c r="B616" s="122"/>
      <c r="C616" s="122"/>
      <c r="D616" s="122"/>
      <c r="E616" s="122"/>
    </row>
    <row r="617" spans="1:5" ht="14.1">
      <c r="A617" s="122"/>
      <c r="B617" s="122"/>
      <c r="C617" s="122"/>
      <c r="D617" s="122"/>
      <c r="E617" s="122"/>
    </row>
    <row r="618" spans="1:5" ht="14.1">
      <c r="A618" s="122"/>
      <c r="B618" s="122"/>
      <c r="C618" s="122"/>
      <c r="D618" s="122"/>
      <c r="E618" s="122"/>
    </row>
    <row r="619" spans="1:5" ht="14.1">
      <c r="A619" s="122"/>
      <c r="B619" s="122"/>
      <c r="C619" s="122"/>
      <c r="D619" s="122"/>
      <c r="E619" s="122"/>
    </row>
    <row r="620" spans="1:5" ht="14.1">
      <c r="A620" s="122"/>
      <c r="B620" s="122"/>
      <c r="C620" s="122"/>
      <c r="D620" s="122"/>
      <c r="E620" s="122"/>
    </row>
    <row r="621" spans="1:5" ht="14.1">
      <c r="A621" s="122"/>
      <c r="B621" s="122"/>
      <c r="C621" s="122"/>
      <c r="D621" s="122"/>
      <c r="E621" s="122"/>
    </row>
    <row r="622" spans="1:5" ht="14.1">
      <c r="A622" s="122"/>
      <c r="B622" s="122"/>
      <c r="C622" s="122"/>
      <c r="D622" s="122"/>
      <c r="E622" s="122"/>
    </row>
    <row r="623" spans="1:5" ht="14.1">
      <c r="A623" s="122"/>
      <c r="B623" s="122"/>
      <c r="C623" s="122"/>
      <c r="D623" s="122"/>
      <c r="E623" s="122"/>
    </row>
    <row r="624" spans="1:5" ht="14.1">
      <c r="A624" s="122"/>
      <c r="B624" s="122"/>
      <c r="C624" s="122"/>
      <c r="D624" s="122"/>
      <c r="E624" s="122"/>
    </row>
    <row r="625" spans="1:5" ht="14.1">
      <c r="A625" s="122"/>
      <c r="B625" s="122"/>
      <c r="C625" s="122"/>
      <c r="D625" s="122"/>
      <c r="E625" s="122"/>
    </row>
    <row r="626" spans="1:5" ht="14.1">
      <c r="A626" s="122"/>
      <c r="B626" s="122"/>
      <c r="C626" s="122"/>
      <c r="D626" s="122"/>
      <c r="E626" s="122"/>
    </row>
    <row r="627" spans="1:5" ht="14.1">
      <c r="A627" s="122"/>
      <c r="B627" s="122"/>
      <c r="C627" s="122"/>
      <c r="D627" s="122"/>
      <c r="E627" s="122"/>
    </row>
    <row r="628" spans="1:5" ht="14.1">
      <c r="A628" s="122"/>
      <c r="B628" s="122"/>
      <c r="C628" s="122"/>
      <c r="D628" s="122"/>
      <c r="E628" s="122"/>
    </row>
    <row r="629" spans="1:5" ht="14.1">
      <c r="A629" s="122"/>
      <c r="B629" s="122"/>
      <c r="C629" s="122"/>
      <c r="D629" s="122"/>
      <c r="E629" s="122"/>
    </row>
    <row r="630" spans="1:5" ht="14.1">
      <c r="A630" s="122"/>
      <c r="B630" s="122"/>
      <c r="C630" s="122"/>
      <c r="D630" s="122"/>
      <c r="E630" s="122"/>
    </row>
    <row r="631" spans="1:5" ht="14.1">
      <c r="A631" s="122"/>
      <c r="B631" s="122"/>
      <c r="C631" s="122"/>
      <c r="D631" s="122"/>
      <c r="E631" s="122"/>
    </row>
    <row r="632" spans="1:5" ht="14.1">
      <c r="A632" s="122"/>
      <c r="B632" s="122"/>
      <c r="C632" s="122"/>
      <c r="D632" s="122"/>
      <c r="E632" s="122"/>
    </row>
    <row r="633" spans="1:5" ht="14.1">
      <c r="A633" s="122"/>
      <c r="B633" s="122"/>
      <c r="C633" s="122"/>
      <c r="D633" s="122"/>
      <c r="E633" s="122"/>
    </row>
    <row r="634" spans="1:5" ht="14.1">
      <c r="A634" s="122"/>
      <c r="B634" s="122"/>
      <c r="C634" s="122"/>
      <c r="D634" s="122"/>
      <c r="E634" s="122"/>
    </row>
    <row r="635" spans="1:5" ht="14.1">
      <c r="A635" s="122"/>
      <c r="B635" s="122"/>
      <c r="C635" s="122"/>
      <c r="D635" s="122"/>
      <c r="E635" s="122"/>
    </row>
    <row r="636" spans="1:5" ht="14.1">
      <c r="A636" s="122"/>
      <c r="B636" s="122"/>
      <c r="C636" s="122"/>
      <c r="D636" s="122"/>
      <c r="E636" s="122"/>
    </row>
    <row r="637" spans="1:5" ht="14.1">
      <c r="A637" s="122"/>
      <c r="B637" s="122"/>
      <c r="C637" s="122"/>
      <c r="D637" s="122"/>
      <c r="E637" s="122"/>
    </row>
    <row r="638" spans="1:5" ht="14.1">
      <c r="A638" s="122"/>
      <c r="B638" s="122"/>
      <c r="C638" s="122"/>
      <c r="D638" s="122"/>
      <c r="E638" s="122"/>
    </row>
    <row r="639" spans="1:5" ht="14.1">
      <c r="A639" s="122"/>
      <c r="B639" s="122"/>
      <c r="C639" s="122"/>
      <c r="D639" s="122"/>
      <c r="E639" s="122"/>
    </row>
    <row r="640" spans="1:5" ht="14.1">
      <c r="A640" s="122"/>
      <c r="B640" s="122"/>
      <c r="C640" s="122"/>
      <c r="D640" s="122"/>
      <c r="E640" s="122"/>
    </row>
    <row r="641" spans="1:5" ht="14.1">
      <c r="A641" s="122"/>
      <c r="B641" s="122"/>
      <c r="C641" s="122"/>
      <c r="D641" s="122"/>
      <c r="E641" s="122"/>
    </row>
    <row r="642" spans="1:5" ht="14.1">
      <c r="A642" s="122"/>
      <c r="B642" s="122"/>
      <c r="C642" s="122"/>
      <c r="D642" s="122"/>
      <c r="E642" s="122"/>
    </row>
    <row r="643" spans="1:5" ht="14.1">
      <c r="A643" s="122"/>
      <c r="B643" s="122"/>
      <c r="C643" s="122"/>
      <c r="D643" s="122"/>
      <c r="E643" s="122"/>
    </row>
    <row r="644" spans="1:5" ht="14.1">
      <c r="A644" s="122"/>
      <c r="B644" s="122"/>
      <c r="C644" s="122"/>
      <c r="D644" s="122"/>
      <c r="E644" s="122"/>
    </row>
    <row r="645" spans="1:5" ht="14.1">
      <c r="A645" s="122"/>
      <c r="B645" s="122"/>
      <c r="C645" s="122"/>
      <c r="D645" s="122"/>
      <c r="E645" s="122"/>
    </row>
    <row r="646" spans="1:5" ht="14.1">
      <c r="A646" s="122"/>
      <c r="B646" s="122"/>
      <c r="C646" s="122"/>
      <c r="D646" s="122"/>
      <c r="E646" s="122"/>
    </row>
    <row r="647" spans="1:5" ht="14.1">
      <c r="A647" s="122"/>
      <c r="B647" s="122"/>
      <c r="C647" s="122"/>
      <c r="D647" s="122"/>
      <c r="E647" s="122"/>
    </row>
    <row r="648" spans="1:5" ht="14.1">
      <c r="A648" s="122"/>
      <c r="B648" s="122"/>
      <c r="C648" s="122"/>
      <c r="D648" s="122"/>
      <c r="E648" s="122"/>
    </row>
    <row r="649" spans="1:5" ht="14.1">
      <c r="A649" s="122"/>
      <c r="B649" s="122"/>
      <c r="C649" s="122"/>
      <c r="D649" s="122"/>
      <c r="E649" s="122"/>
    </row>
    <row r="650" spans="1:5" ht="14.1">
      <c r="A650" s="122"/>
      <c r="B650" s="122"/>
      <c r="C650" s="122"/>
      <c r="D650" s="122"/>
      <c r="E650" s="122"/>
    </row>
    <row r="651" spans="1:5" ht="14.1">
      <c r="A651" s="122"/>
      <c r="B651" s="122"/>
      <c r="C651" s="122"/>
      <c r="D651" s="122"/>
      <c r="E651" s="122"/>
    </row>
    <row r="652" spans="1:5" ht="14.1">
      <c r="A652" s="122"/>
      <c r="B652" s="122"/>
      <c r="C652" s="122"/>
      <c r="D652" s="122"/>
      <c r="E652" s="122"/>
    </row>
    <row r="653" spans="1:5" ht="14.1">
      <c r="A653" s="122"/>
      <c r="B653" s="122"/>
      <c r="C653" s="122"/>
      <c r="D653" s="122"/>
      <c r="E653" s="122"/>
    </row>
    <row r="654" spans="1:5" ht="14.1">
      <c r="A654" s="122"/>
      <c r="B654" s="122"/>
      <c r="C654" s="122"/>
      <c r="D654" s="122"/>
      <c r="E654" s="122"/>
    </row>
    <row r="655" spans="1:5" ht="14.1">
      <c r="A655" s="122"/>
      <c r="B655" s="122"/>
      <c r="C655" s="122"/>
      <c r="D655" s="122"/>
      <c r="E655" s="122"/>
    </row>
    <row r="656" spans="1:5" ht="14.1">
      <c r="A656" s="122"/>
      <c r="B656" s="122"/>
      <c r="C656" s="122"/>
      <c r="D656" s="122"/>
      <c r="E656" s="122"/>
    </row>
    <row r="657" spans="1:5" ht="14.1">
      <c r="A657" s="122"/>
      <c r="B657" s="122"/>
      <c r="C657" s="122"/>
      <c r="D657" s="122"/>
      <c r="E657" s="122"/>
    </row>
    <row r="658" spans="1:5" ht="14.1">
      <c r="A658" s="122"/>
      <c r="B658" s="122"/>
      <c r="C658" s="122"/>
      <c r="D658" s="122"/>
      <c r="E658" s="122"/>
    </row>
    <row r="659" spans="1:5" ht="14.1">
      <c r="A659" s="122"/>
      <c r="B659" s="122"/>
      <c r="C659" s="122"/>
      <c r="D659" s="122"/>
      <c r="E659" s="122"/>
    </row>
    <row r="660" spans="1:5" ht="14.1">
      <c r="A660" s="122"/>
      <c r="B660" s="122"/>
      <c r="C660" s="122"/>
      <c r="D660" s="122"/>
      <c r="E660" s="122"/>
    </row>
    <row r="661" spans="1:5" ht="14.1">
      <c r="A661" s="122"/>
      <c r="B661" s="122"/>
      <c r="C661" s="122"/>
      <c r="D661" s="122"/>
      <c r="E661" s="122"/>
    </row>
    <row r="662" spans="1:5" ht="14.1">
      <c r="A662" s="122"/>
      <c r="B662" s="122"/>
      <c r="C662" s="122"/>
      <c r="D662" s="122"/>
      <c r="E662" s="122"/>
    </row>
    <row r="663" spans="1:5" ht="14.1">
      <c r="A663" s="122"/>
      <c r="B663" s="122"/>
      <c r="C663" s="122"/>
      <c r="D663" s="122"/>
      <c r="E663" s="122"/>
    </row>
    <row r="664" spans="1:5" ht="14.1">
      <c r="A664" s="122"/>
      <c r="B664" s="122"/>
      <c r="C664" s="122"/>
      <c r="D664" s="122"/>
      <c r="E664" s="122"/>
    </row>
    <row r="665" spans="1:5" ht="14.1">
      <c r="A665" s="122"/>
      <c r="B665" s="122"/>
      <c r="C665" s="122"/>
      <c r="D665" s="122"/>
      <c r="E665" s="122"/>
    </row>
    <row r="666" spans="1:5" ht="14.1">
      <c r="A666" s="122"/>
      <c r="B666" s="122"/>
      <c r="C666" s="122"/>
      <c r="D666" s="122"/>
      <c r="E666" s="122"/>
    </row>
    <row r="667" spans="1:5" ht="14.1">
      <c r="A667" s="122"/>
      <c r="B667" s="122"/>
      <c r="C667" s="122"/>
      <c r="D667" s="122"/>
      <c r="E667" s="122"/>
    </row>
    <row r="668" spans="1:5" ht="14.1">
      <c r="A668" s="122"/>
      <c r="B668" s="122"/>
      <c r="C668" s="122"/>
      <c r="D668" s="122"/>
      <c r="E668" s="122"/>
    </row>
    <row r="669" spans="1:5" ht="14.1">
      <c r="A669" s="122"/>
      <c r="B669" s="122"/>
      <c r="C669" s="122"/>
      <c r="D669" s="122"/>
      <c r="E669" s="122"/>
    </row>
    <row r="670" spans="1:5" ht="14.1">
      <c r="A670" s="122"/>
      <c r="B670" s="122"/>
      <c r="C670" s="122"/>
      <c r="D670" s="122"/>
      <c r="E670" s="122"/>
    </row>
    <row r="671" spans="1:5" ht="14.1">
      <c r="A671" s="122"/>
      <c r="B671" s="122"/>
      <c r="C671" s="122"/>
      <c r="D671" s="122"/>
      <c r="E671" s="122"/>
    </row>
    <row r="672" spans="1:5" ht="14.1">
      <c r="A672" s="122"/>
      <c r="B672" s="122"/>
      <c r="C672" s="122"/>
      <c r="D672" s="122"/>
      <c r="E672" s="122"/>
    </row>
    <row r="673" spans="1:5" ht="14.1">
      <c r="A673" s="122"/>
      <c r="B673" s="122"/>
      <c r="C673" s="122"/>
      <c r="D673" s="122"/>
      <c r="E673" s="122"/>
    </row>
    <row r="674" spans="1:5" ht="14.1">
      <c r="A674" s="122"/>
      <c r="B674" s="122"/>
      <c r="C674" s="122"/>
      <c r="D674" s="122"/>
      <c r="E674" s="122"/>
    </row>
    <row r="675" spans="1:5" ht="14.1">
      <c r="A675" s="122"/>
      <c r="B675" s="122"/>
      <c r="C675" s="122"/>
      <c r="D675" s="122"/>
      <c r="E675" s="122"/>
    </row>
    <row r="676" spans="1:5" ht="14.1">
      <c r="A676" s="122"/>
      <c r="B676" s="122"/>
      <c r="C676" s="122"/>
      <c r="D676" s="122"/>
      <c r="E676" s="122"/>
    </row>
    <row r="677" spans="1:5" ht="14.1">
      <c r="A677" s="122"/>
      <c r="B677" s="122"/>
      <c r="C677" s="122"/>
      <c r="D677" s="122"/>
      <c r="E677" s="122"/>
    </row>
    <row r="678" spans="1:5" ht="14.1">
      <c r="A678" s="122"/>
      <c r="B678" s="122"/>
      <c r="C678" s="122"/>
      <c r="D678" s="122"/>
      <c r="E678" s="122"/>
    </row>
    <row r="679" spans="1:5" ht="14.1">
      <c r="A679" s="122"/>
      <c r="B679" s="122"/>
      <c r="C679" s="122"/>
      <c r="D679" s="122"/>
      <c r="E679" s="122"/>
    </row>
    <row r="680" spans="1:5" ht="14.1">
      <c r="A680" s="122"/>
      <c r="B680" s="122"/>
      <c r="C680" s="122"/>
      <c r="D680" s="122"/>
      <c r="E680" s="122"/>
    </row>
    <row r="681" spans="1:5" ht="14.1">
      <c r="A681" s="122"/>
      <c r="B681" s="122"/>
      <c r="C681" s="122"/>
      <c r="D681" s="122"/>
      <c r="E681" s="122"/>
    </row>
    <row r="682" spans="1:5" ht="14.1">
      <c r="A682" s="122"/>
      <c r="B682" s="122"/>
      <c r="C682" s="122"/>
      <c r="D682" s="122"/>
      <c r="E682" s="122"/>
    </row>
    <row r="683" spans="1:5" ht="14.1">
      <c r="A683" s="122"/>
      <c r="B683" s="122"/>
      <c r="C683" s="122"/>
      <c r="D683" s="122"/>
      <c r="E683" s="122"/>
    </row>
    <row r="684" spans="1:5" ht="14.1">
      <c r="A684" s="122"/>
      <c r="B684" s="122"/>
      <c r="C684" s="122"/>
      <c r="D684" s="122"/>
      <c r="E684" s="122"/>
    </row>
    <row r="685" spans="1:5" ht="14.1">
      <c r="A685" s="122"/>
      <c r="B685" s="122"/>
      <c r="C685" s="122"/>
      <c r="D685" s="122"/>
      <c r="E685" s="122"/>
    </row>
    <row r="686" spans="1:5" ht="14.1">
      <c r="A686" s="122"/>
      <c r="B686" s="122"/>
      <c r="C686" s="122"/>
      <c r="D686" s="122"/>
      <c r="E686" s="122"/>
    </row>
    <row r="687" spans="1:5" ht="14.1">
      <c r="A687" s="122"/>
      <c r="B687" s="122"/>
      <c r="C687" s="122"/>
      <c r="D687" s="122"/>
      <c r="E687" s="122"/>
    </row>
    <row r="688" spans="1:5" ht="14.1">
      <c r="A688" s="122"/>
      <c r="B688" s="122"/>
      <c r="C688" s="122"/>
      <c r="D688" s="122"/>
      <c r="E688" s="122"/>
    </row>
    <row r="689" spans="1:5" ht="14.1">
      <c r="A689" s="122"/>
      <c r="B689" s="122"/>
      <c r="C689" s="122"/>
      <c r="D689" s="122"/>
      <c r="E689" s="122"/>
    </row>
    <row r="690" spans="1:5" ht="14.1">
      <c r="A690" s="122"/>
      <c r="B690" s="122"/>
      <c r="C690" s="122"/>
      <c r="D690" s="122"/>
      <c r="E690" s="122"/>
    </row>
    <row r="691" spans="1:5" ht="14.1">
      <c r="A691" s="122"/>
      <c r="B691" s="122"/>
      <c r="C691" s="122"/>
      <c r="D691" s="122"/>
      <c r="E691" s="122"/>
    </row>
    <row r="692" spans="1:5" ht="14.1">
      <c r="A692" s="122"/>
      <c r="B692" s="122"/>
      <c r="C692" s="122"/>
      <c r="D692" s="122"/>
      <c r="E692" s="122"/>
    </row>
    <row r="693" spans="1:5" ht="14.1">
      <c r="A693" s="122"/>
      <c r="B693" s="122"/>
      <c r="C693" s="122"/>
      <c r="D693" s="122"/>
      <c r="E693" s="122"/>
    </row>
    <row r="694" spans="1:5" ht="14.1">
      <c r="A694" s="122"/>
      <c r="B694" s="122"/>
      <c r="C694" s="122"/>
      <c r="D694" s="122"/>
      <c r="E694" s="122"/>
    </row>
    <row r="695" spans="1:5" ht="14.1">
      <c r="A695" s="122"/>
      <c r="B695" s="122"/>
      <c r="C695" s="122"/>
      <c r="D695" s="122"/>
      <c r="E695" s="122"/>
    </row>
    <row r="696" spans="1:5" ht="14.1">
      <c r="A696" s="122"/>
      <c r="B696" s="122"/>
      <c r="C696" s="122"/>
      <c r="D696" s="122"/>
      <c r="E696" s="122"/>
    </row>
    <row r="697" spans="1:5" ht="14.1">
      <c r="A697" s="122"/>
      <c r="B697" s="122"/>
      <c r="C697" s="122"/>
      <c r="D697" s="122"/>
      <c r="E697" s="122"/>
    </row>
    <row r="698" spans="1:5" ht="14.1">
      <c r="A698" s="122"/>
      <c r="B698" s="122"/>
      <c r="C698" s="122"/>
      <c r="D698" s="122"/>
      <c r="E698" s="122"/>
    </row>
    <row r="699" spans="1:5" ht="14.1">
      <c r="A699" s="122"/>
      <c r="B699" s="122"/>
      <c r="C699" s="122"/>
      <c r="D699" s="122"/>
      <c r="E699" s="122"/>
    </row>
    <row r="700" spans="1:5" ht="14.1">
      <c r="A700" s="122"/>
      <c r="B700" s="122"/>
      <c r="C700" s="122"/>
      <c r="D700" s="122"/>
      <c r="E700" s="122"/>
    </row>
    <row r="701" spans="1:5" ht="14.1">
      <c r="A701" s="122"/>
      <c r="B701" s="122"/>
      <c r="C701" s="122"/>
      <c r="D701" s="122"/>
      <c r="E701" s="122"/>
    </row>
    <row r="702" spans="1:5" ht="14.1">
      <c r="A702" s="122"/>
      <c r="B702" s="122"/>
      <c r="C702" s="122"/>
      <c r="D702" s="122"/>
      <c r="E702" s="122"/>
    </row>
    <row r="703" spans="1:5" ht="14.1">
      <c r="A703" s="122"/>
      <c r="B703" s="122"/>
      <c r="C703" s="122"/>
      <c r="D703" s="122"/>
      <c r="E703" s="122"/>
    </row>
    <row r="704" spans="1:5" ht="14.1">
      <c r="A704" s="122"/>
      <c r="B704" s="122"/>
      <c r="C704" s="122"/>
      <c r="D704" s="122"/>
      <c r="E704" s="122"/>
    </row>
    <row r="705" spans="1:5" ht="14.1">
      <c r="A705" s="122"/>
      <c r="B705" s="122"/>
      <c r="C705" s="122"/>
      <c r="D705" s="122"/>
      <c r="E705" s="122"/>
    </row>
    <row r="706" spans="1:5" ht="14.1">
      <c r="A706" s="122"/>
      <c r="B706" s="122"/>
      <c r="C706" s="122"/>
      <c r="D706" s="122"/>
      <c r="E706" s="122"/>
    </row>
    <row r="707" spans="1:5" ht="14.1">
      <c r="A707" s="122"/>
      <c r="B707" s="122"/>
      <c r="C707" s="122"/>
      <c r="D707" s="122"/>
      <c r="E707" s="122"/>
    </row>
    <row r="708" spans="1:5" ht="14.1">
      <c r="A708" s="122"/>
      <c r="B708" s="122"/>
      <c r="C708" s="122"/>
      <c r="D708" s="122"/>
      <c r="E708" s="122"/>
    </row>
    <row r="709" spans="1:5" ht="14.1">
      <c r="A709" s="122"/>
      <c r="B709" s="122"/>
      <c r="C709" s="122"/>
      <c r="D709" s="122"/>
      <c r="E709" s="122"/>
    </row>
    <row r="710" spans="1:5" ht="14.1">
      <c r="A710" s="122"/>
      <c r="B710" s="122"/>
      <c r="C710" s="122"/>
      <c r="D710" s="122"/>
      <c r="E710" s="122"/>
    </row>
    <row r="711" spans="1:5" ht="14.1">
      <c r="A711" s="122"/>
      <c r="B711" s="122"/>
      <c r="C711" s="122"/>
      <c r="D711" s="122"/>
      <c r="E711" s="122"/>
    </row>
    <row r="712" spans="1:5" ht="14.1">
      <c r="A712" s="122"/>
      <c r="B712" s="122"/>
      <c r="C712" s="122"/>
      <c r="D712" s="122"/>
      <c r="E712" s="122"/>
    </row>
    <row r="713" spans="1:5" ht="14.1">
      <c r="A713" s="122"/>
      <c r="B713" s="122"/>
      <c r="C713" s="122"/>
      <c r="D713" s="122"/>
      <c r="E713" s="122"/>
    </row>
    <row r="714" spans="1:5" ht="14.1">
      <c r="A714" s="122"/>
      <c r="B714" s="122"/>
      <c r="C714" s="122"/>
      <c r="D714" s="122"/>
      <c r="E714" s="122"/>
    </row>
    <row r="715" spans="1:5" ht="14.1">
      <c r="A715" s="122"/>
      <c r="B715" s="122"/>
      <c r="C715" s="122"/>
      <c r="D715" s="122"/>
      <c r="E715" s="122"/>
    </row>
    <row r="716" spans="1:5" ht="14.1">
      <c r="A716" s="122"/>
      <c r="B716" s="122"/>
      <c r="C716" s="122"/>
      <c r="D716" s="122"/>
      <c r="E716" s="122"/>
    </row>
    <row r="717" spans="1:5" ht="14.1">
      <c r="A717" s="122"/>
      <c r="B717" s="122"/>
      <c r="C717" s="122"/>
      <c r="D717" s="122"/>
      <c r="E717" s="122"/>
    </row>
    <row r="718" spans="1:5" ht="14.1">
      <c r="A718" s="122"/>
      <c r="B718" s="122"/>
      <c r="C718" s="122"/>
      <c r="D718" s="122"/>
      <c r="E718" s="122"/>
    </row>
    <row r="719" spans="1:5" ht="14.1">
      <c r="A719" s="122"/>
      <c r="B719" s="122"/>
      <c r="C719" s="122"/>
      <c r="D719" s="122"/>
      <c r="E719" s="122"/>
    </row>
    <row r="720" spans="1:5" ht="14.1">
      <c r="A720" s="122"/>
      <c r="B720" s="122"/>
      <c r="C720" s="122"/>
      <c r="D720" s="122"/>
      <c r="E720" s="122"/>
    </row>
    <row r="721" spans="1:5" ht="14.1">
      <c r="A721" s="122"/>
      <c r="B721" s="122"/>
      <c r="C721" s="122"/>
      <c r="D721" s="122"/>
      <c r="E721" s="122"/>
    </row>
    <row r="722" spans="1:5" ht="14.1">
      <c r="A722" s="122"/>
      <c r="B722" s="122"/>
      <c r="C722" s="122"/>
      <c r="D722" s="122"/>
      <c r="E722" s="122"/>
    </row>
    <row r="723" spans="1:5" ht="14.1">
      <c r="A723" s="122"/>
      <c r="B723" s="122"/>
      <c r="C723" s="122"/>
      <c r="D723" s="122"/>
      <c r="E723" s="122"/>
    </row>
    <row r="724" spans="1:5" ht="14.1">
      <c r="A724" s="122"/>
      <c r="B724" s="122"/>
      <c r="C724" s="122"/>
      <c r="D724" s="122"/>
      <c r="E724" s="122"/>
    </row>
    <row r="725" spans="1:5" ht="14.1">
      <c r="A725" s="122"/>
      <c r="B725" s="122"/>
      <c r="C725" s="122"/>
      <c r="D725" s="122"/>
      <c r="E725" s="122"/>
    </row>
    <row r="726" spans="1:5" ht="14.1">
      <c r="A726" s="122"/>
      <c r="B726" s="122"/>
      <c r="C726" s="122"/>
      <c r="D726" s="122"/>
      <c r="E726" s="122"/>
    </row>
    <row r="727" spans="1:5" ht="14.1">
      <c r="A727" s="122"/>
      <c r="B727" s="122"/>
      <c r="C727" s="122"/>
      <c r="D727" s="122"/>
      <c r="E727" s="122"/>
    </row>
    <row r="728" spans="1:5" ht="14.1">
      <c r="A728" s="122"/>
      <c r="B728" s="122"/>
      <c r="C728" s="122"/>
      <c r="D728" s="122"/>
      <c r="E728" s="122"/>
    </row>
    <row r="729" spans="1:5" ht="14.1">
      <c r="A729" s="122"/>
      <c r="B729" s="122"/>
      <c r="C729" s="122"/>
      <c r="D729" s="122"/>
      <c r="E729" s="122"/>
    </row>
    <row r="730" spans="1:5" ht="14.1">
      <c r="A730" s="122"/>
      <c r="B730" s="122"/>
      <c r="C730" s="122"/>
      <c r="D730" s="122"/>
      <c r="E730" s="122"/>
    </row>
    <row r="731" spans="1:5" ht="14.1">
      <c r="A731" s="122"/>
      <c r="B731" s="122"/>
      <c r="C731" s="122"/>
      <c r="D731" s="122"/>
      <c r="E731" s="122"/>
    </row>
    <row r="732" spans="1:5" ht="14.1">
      <c r="A732" s="122"/>
      <c r="B732" s="122"/>
      <c r="C732" s="122"/>
      <c r="D732" s="122"/>
      <c r="E732" s="122"/>
    </row>
    <row r="733" spans="1:5" ht="14.1">
      <c r="A733" s="122"/>
      <c r="B733" s="122"/>
      <c r="C733" s="122"/>
      <c r="D733" s="122"/>
      <c r="E733" s="122"/>
    </row>
    <row r="734" spans="1:5" ht="14.1">
      <c r="A734" s="122"/>
      <c r="B734" s="122"/>
      <c r="C734" s="122"/>
      <c r="D734" s="122"/>
      <c r="E734" s="122"/>
    </row>
    <row r="735" spans="1:5" ht="14.1">
      <c r="A735" s="122"/>
      <c r="B735" s="122"/>
      <c r="C735" s="122"/>
      <c r="D735" s="122"/>
      <c r="E735" s="122"/>
    </row>
    <row r="736" spans="1:5" ht="14.1">
      <c r="A736" s="122"/>
      <c r="B736" s="122"/>
      <c r="C736" s="122"/>
      <c r="D736" s="122"/>
      <c r="E736" s="122"/>
    </row>
    <row r="737" spans="1:5" ht="14.1">
      <c r="A737" s="122"/>
      <c r="B737" s="122"/>
      <c r="C737" s="122"/>
      <c r="D737" s="122"/>
      <c r="E737" s="122"/>
    </row>
    <row r="738" spans="1:5" ht="14.1">
      <c r="A738" s="122"/>
      <c r="B738" s="122"/>
      <c r="C738" s="122"/>
      <c r="D738" s="122"/>
      <c r="E738" s="122"/>
    </row>
    <row r="739" spans="1:5" ht="14.1">
      <c r="A739" s="122"/>
      <c r="B739" s="122"/>
      <c r="C739" s="122"/>
      <c r="D739" s="122"/>
      <c r="E739" s="122"/>
    </row>
    <row r="740" spans="1:5" ht="14.1">
      <c r="A740" s="122"/>
      <c r="B740" s="122"/>
      <c r="C740" s="122"/>
      <c r="D740" s="122"/>
      <c r="E740" s="122"/>
    </row>
    <row r="741" spans="1:5" ht="14.1">
      <c r="A741" s="122"/>
      <c r="B741" s="122"/>
      <c r="C741" s="122"/>
      <c r="D741" s="122"/>
      <c r="E741" s="122"/>
    </row>
    <row r="742" spans="1:5" ht="14.1">
      <c r="A742" s="122"/>
      <c r="B742" s="122"/>
      <c r="C742" s="122"/>
      <c r="D742" s="122"/>
      <c r="E742" s="122"/>
    </row>
    <row r="743" spans="1:5" ht="14.1">
      <c r="A743" s="122"/>
      <c r="B743" s="122"/>
      <c r="C743" s="122"/>
      <c r="D743" s="122"/>
      <c r="E743" s="122"/>
    </row>
    <row r="744" spans="1:5" ht="14.1">
      <c r="A744" s="122"/>
      <c r="B744" s="122"/>
      <c r="C744" s="122"/>
      <c r="D744" s="122"/>
      <c r="E744" s="122"/>
    </row>
    <row r="745" spans="1:5" ht="14.1">
      <c r="A745" s="122"/>
      <c r="B745" s="122"/>
      <c r="C745" s="122"/>
      <c r="D745" s="122"/>
      <c r="E745" s="122"/>
    </row>
    <row r="746" spans="1:5" ht="14.1">
      <c r="A746" s="122"/>
      <c r="B746" s="122"/>
      <c r="C746" s="122"/>
      <c r="D746" s="122"/>
      <c r="E746" s="122"/>
    </row>
    <row r="747" spans="1:5" ht="14.1">
      <c r="A747" s="122"/>
      <c r="B747" s="122"/>
      <c r="C747" s="122"/>
      <c r="D747" s="122"/>
      <c r="E747" s="122"/>
    </row>
    <row r="748" spans="1:5" ht="14.1">
      <c r="A748" s="122"/>
      <c r="B748" s="122"/>
      <c r="C748" s="122"/>
      <c r="D748" s="122"/>
      <c r="E748" s="122"/>
    </row>
    <row r="749" spans="1:5" ht="14.1">
      <c r="A749" s="122"/>
      <c r="B749" s="122"/>
      <c r="C749" s="122"/>
      <c r="D749" s="122"/>
      <c r="E749" s="122"/>
    </row>
    <row r="750" spans="1:5" ht="14.1">
      <c r="A750" s="122"/>
      <c r="B750" s="122"/>
      <c r="C750" s="122"/>
      <c r="D750" s="122"/>
      <c r="E750" s="122"/>
    </row>
    <row r="751" spans="1:5" ht="14.1">
      <c r="A751" s="122"/>
      <c r="B751" s="122"/>
      <c r="C751" s="122"/>
      <c r="D751" s="122"/>
      <c r="E751" s="122"/>
    </row>
    <row r="752" spans="1:5" ht="14.1">
      <c r="A752" s="122"/>
      <c r="B752" s="122"/>
      <c r="C752" s="122"/>
      <c r="D752" s="122"/>
      <c r="E752" s="122"/>
    </row>
    <row r="753" spans="1:5" ht="14.1">
      <c r="A753" s="122"/>
      <c r="B753" s="122"/>
      <c r="C753" s="122"/>
      <c r="D753" s="122"/>
      <c r="E753" s="122"/>
    </row>
    <row r="754" spans="1:5" ht="14.1">
      <c r="A754" s="122"/>
      <c r="B754" s="122"/>
      <c r="C754" s="122"/>
      <c r="D754" s="122"/>
      <c r="E754" s="122"/>
    </row>
    <row r="755" spans="1:5" ht="14.1">
      <c r="A755" s="122"/>
      <c r="B755" s="122"/>
      <c r="C755" s="122"/>
      <c r="D755" s="122"/>
      <c r="E755" s="122"/>
    </row>
    <row r="756" spans="1:5" ht="14.1">
      <c r="A756" s="122"/>
      <c r="B756" s="122"/>
      <c r="C756" s="122"/>
      <c r="D756" s="122"/>
      <c r="E756" s="122"/>
    </row>
    <row r="757" spans="1:5" ht="14.1">
      <c r="A757" s="122"/>
      <c r="B757" s="122"/>
      <c r="C757" s="122"/>
      <c r="D757" s="122"/>
      <c r="E757" s="122"/>
    </row>
    <row r="758" spans="1:5" ht="14.1">
      <c r="A758" s="122"/>
      <c r="B758" s="122"/>
      <c r="C758" s="122"/>
      <c r="D758" s="122"/>
      <c r="E758" s="122"/>
    </row>
    <row r="759" spans="1:5" ht="14.1">
      <c r="A759" s="122"/>
      <c r="B759" s="122"/>
      <c r="C759" s="122"/>
      <c r="D759" s="122"/>
      <c r="E759" s="122"/>
    </row>
    <row r="760" spans="1:5" ht="14.1">
      <c r="A760" s="122"/>
      <c r="B760" s="122"/>
      <c r="C760" s="122"/>
      <c r="D760" s="122"/>
      <c r="E760" s="122"/>
    </row>
    <row r="761" spans="1:5" ht="14.1">
      <c r="A761" s="122"/>
      <c r="B761" s="122"/>
      <c r="C761" s="122"/>
      <c r="D761" s="122"/>
      <c r="E761" s="122"/>
    </row>
    <row r="762" spans="1:5" ht="14.1">
      <c r="A762" s="122"/>
      <c r="B762" s="122"/>
      <c r="C762" s="122"/>
      <c r="D762" s="122"/>
      <c r="E762" s="122"/>
    </row>
    <row r="763" spans="1:5" ht="14.1">
      <c r="A763" s="122"/>
      <c r="B763" s="122"/>
      <c r="C763" s="122"/>
      <c r="D763" s="122"/>
      <c r="E763" s="122"/>
    </row>
    <row r="764" spans="1:5" ht="14.1">
      <c r="A764" s="122"/>
      <c r="B764" s="122"/>
      <c r="C764" s="122"/>
      <c r="D764" s="122"/>
      <c r="E764" s="122"/>
    </row>
    <row r="765" spans="1:5" ht="14.1">
      <c r="A765" s="122"/>
      <c r="B765" s="122"/>
      <c r="C765" s="122"/>
      <c r="D765" s="122"/>
      <c r="E765" s="122"/>
    </row>
    <row r="766" spans="1:5" ht="14.1">
      <c r="A766" s="122"/>
      <c r="B766" s="122"/>
      <c r="C766" s="122"/>
      <c r="D766" s="122"/>
      <c r="E766" s="122"/>
    </row>
    <row r="767" spans="1:5" ht="14.1">
      <c r="A767" s="122"/>
      <c r="B767" s="122"/>
      <c r="C767" s="122"/>
      <c r="D767" s="122"/>
      <c r="E767" s="122"/>
    </row>
    <row r="768" spans="1:5" ht="14.1">
      <c r="A768" s="122"/>
      <c r="B768" s="122"/>
      <c r="C768" s="122"/>
      <c r="D768" s="122"/>
      <c r="E768" s="122"/>
    </row>
    <row r="769" spans="1:5" ht="14.1">
      <c r="A769" s="122"/>
      <c r="B769" s="122"/>
      <c r="C769" s="122"/>
      <c r="D769" s="122"/>
      <c r="E769" s="122"/>
    </row>
    <row r="770" spans="1:5" ht="14.1">
      <c r="A770" s="122"/>
      <c r="B770" s="122"/>
      <c r="C770" s="122"/>
      <c r="D770" s="122"/>
      <c r="E770" s="122"/>
    </row>
    <row r="771" spans="1:5" ht="14.1">
      <c r="A771" s="122"/>
      <c r="B771" s="122"/>
      <c r="C771" s="122"/>
      <c r="D771" s="122"/>
      <c r="E771" s="122"/>
    </row>
    <row r="772" spans="1:5" ht="14.1">
      <c r="A772" s="122"/>
      <c r="B772" s="122"/>
      <c r="C772" s="122"/>
      <c r="D772" s="122"/>
      <c r="E772" s="122"/>
    </row>
    <row r="773" spans="1:5" ht="14.1">
      <c r="A773" s="122"/>
      <c r="B773" s="122"/>
      <c r="C773" s="122"/>
      <c r="D773" s="122"/>
      <c r="E773" s="122"/>
    </row>
    <row r="774" spans="1:5" ht="14.1">
      <c r="A774" s="122"/>
      <c r="B774" s="122"/>
      <c r="C774" s="122"/>
      <c r="D774" s="122"/>
      <c r="E774" s="122"/>
    </row>
    <row r="775" spans="1:5" ht="14.1">
      <c r="A775" s="122"/>
      <c r="B775" s="122"/>
      <c r="C775" s="122"/>
      <c r="D775" s="122"/>
      <c r="E775" s="122"/>
    </row>
    <row r="776" spans="1:5" ht="14.1">
      <c r="A776" s="122"/>
      <c r="B776" s="122"/>
      <c r="C776" s="122"/>
      <c r="D776" s="122"/>
      <c r="E776" s="122"/>
    </row>
    <row r="777" spans="1:5" ht="14.1">
      <c r="A777" s="122"/>
      <c r="B777" s="122"/>
      <c r="C777" s="122"/>
      <c r="D777" s="122"/>
      <c r="E777" s="122"/>
    </row>
    <row r="778" spans="1:5" ht="14.1">
      <c r="A778" s="122"/>
      <c r="B778" s="122"/>
      <c r="C778" s="122"/>
      <c r="D778" s="122"/>
      <c r="E778" s="122"/>
    </row>
    <row r="779" spans="1:5" ht="14.1">
      <c r="A779" s="122"/>
      <c r="B779" s="122"/>
      <c r="C779" s="122"/>
      <c r="D779" s="122"/>
      <c r="E779" s="122"/>
    </row>
    <row r="780" spans="1:5" ht="14.1">
      <c r="A780" s="122"/>
      <c r="B780" s="122"/>
      <c r="C780" s="122"/>
      <c r="D780" s="122"/>
      <c r="E780" s="122"/>
    </row>
    <row r="781" spans="1:5" ht="14.1">
      <c r="A781" s="122"/>
      <c r="B781" s="122"/>
      <c r="C781" s="122"/>
      <c r="D781" s="122"/>
      <c r="E781" s="122"/>
    </row>
    <row r="782" spans="1:5" ht="14.1">
      <c r="A782" s="122"/>
      <c r="B782" s="122"/>
      <c r="C782" s="122"/>
      <c r="D782" s="122"/>
      <c r="E782" s="122"/>
    </row>
    <row r="783" spans="1:5" ht="14.1">
      <c r="A783" s="122"/>
      <c r="B783" s="122"/>
      <c r="C783" s="122"/>
      <c r="D783" s="122"/>
      <c r="E783" s="122"/>
    </row>
    <row r="784" spans="1:5" ht="14.1">
      <c r="A784" s="122"/>
      <c r="B784" s="122"/>
      <c r="C784" s="122"/>
      <c r="D784" s="122"/>
      <c r="E784" s="122"/>
    </row>
    <row r="785" spans="1:5" ht="14.1">
      <c r="A785" s="122"/>
      <c r="B785" s="122"/>
      <c r="C785" s="122"/>
      <c r="D785" s="122"/>
      <c r="E785" s="122"/>
    </row>
    <row r="786" spans="1:5" ht="14.1">
      <c r="A786" s="122"/>
      <c r="B786" s="122"/>
      <c r="C786" s="122"/>
      <c r="D786" s="122"/>
      <c r="E786" s="122"/>
    </row>
    <row r="787" spans="1:5" ht="14.1">
      <c r="A787" s="122"/>
      <c r="B787" s="122"/>
      <c r="C787" s="122"/>
      <c r="D787" s="122"/>
      <c r="E787" s="122"/>
    </row>
    <row r="788" spans="1:5" ht="14.1">
      <c r="A788" s="122"/>
      <c r="B788" s="122"/>
      <c r="C788" s="122"/>
      <c r="D788" s="122"/>
      <c r="E788" s="122"/>
    </row>
    <row r="789" spans="1:5" ht="14.1">
      <c r="A789" s="122"/>
      <c r="B789" s="122"/>
      <c r="C789" s="122"/>
      <c r="D789" s="122"/>
      <c r="E789" s="122"/>
    </row>
    <row r="790" spans="1:5" ht="14.1">
      <c r="A790" s="122"/>
      <c r="B790" s="122"/>
      <c r="C790" s="122"/>
      <c r="D790" s="122"/>
      <c r="E790" s="122"/>
    </row>
    <row r="791" spans="1:5" ht="14.1">
      <c r="A791" s="122"/>
      <c r="B791" s="122"/>
      <c r="C791" s="122"/>
      <c r="D791" s="122"/>
      <c r="E791" s="122"/>
    </row>
    <row r="792" spans="1:5" ht="14.1">
      <c r="A792" s="122"/>
      <c r="B792" s="122"/>
      <c r="C792" s="122"/>
      <c r="D792" s="122"/>
      <c r="E792" s="122"/>
    </row>
    <row r="793" spans="1:5" ht="14.1">
      <c r="A793" s="122"/>
      <c r="B793" s="122"/>
      <c r="C793" s="122"/>
      <c r="D793" s="122"/>
      <c r="E793" s="122"/>
    </row>
    <row r="794" spans="1:5" ht="14.1">
      <c r="A794" s="122"/>
      <c r="B794" s="122"/>
      <c r="C794" s="122"/>
      <c r="D794" s="122"/>
      <c r="E794" s="122"/>
    </row>
    <row r="795" spans="1:5" ht="14.1">
      <c r="A795" s="122"/>
      <c r="B795" s="122"/>
      <c r="C795" s="122"/>
      <c r="D795" s="122"/>
      <c r="E795" s="122"/>
    </row>
    <row r="796" spans="1:5" ht="14.1">
      <c r="A796" s="122"/>
      <c r="B796" s="122"/>
      <c r="C796" s="122"/>
      <c r="D796" s="122"/>
      <c r="E796" s="122"/>
    </row>
    <row r="797" spans="1:5" ht="14.1">
      <c r="A797" s="122"/>
      <c r="B797" s="122"/>
      <c r="C797" s="122"/>
      <c r="D797" s="122"/>
      <c r="E797" s="122"/>
    </row>
    <row r="798" spans="1:5" ht="14.1">
      <c r="A798" s="122"/>
      <c r="B798" s="122"/>
      <c r="C798" s="122"/>
      <c r="D798" s="122"/>
      <c r="E798" s="122"/>
    </row>
    <row r="799" spans="1:5" ht="14.1">
      <c r="A799" s="122"/>
      <c r="B799" s="122"/>
      <c r="C799" s="122"/>
      <c r="D799" s="122"/>
      <c r="E799" s="122"/>
    </row>
    <row r="800" spans="1:5" ht="14.1">
      <c r="A800" s="122"/>
      <c r="B800" s="122"/>
      <c r="C800" s="122"/>
      <c r="D800" s="122"/>
      <c r="E800" s="122"/>
    </row>
    <row r="801" spans="1:5" ht="14.1">
      <c r="A801" s="122"/>
      <c r="B801" s="122"/>
      <c r="C801" s="122"/>
      <c r="D801" s="122"/>
      <c r="E801" s="122"/>
    </row>
    <row r="802" spans="1:5" ht="14.1">
      <c r="A802" s="122"/>
      <c r="B802" s="122"/>
      <c r="C802" s="122"/>
      <c r="D802" s="122"/>
      <c r="E802" s="122"/>
    </row>
    <row r="803" spans="1:5" ht="14.1">
      <c r="A803" s="122"/>
      <c r="B803" s="122"/>
      <c r="C803" s="122"/>
      <c r="D803" s="122"/>
      <c r="E803" s="122"/>
    </row>
    <row r="804" spans="1:5" ht="14.1">
      <c r="A804" s="122"/>
      <c r="B804" s="122"/>
      <c r="C804" s="122"/>
      <c r="D804" s="122"/>
      <c r="E804" s="122"/>
    </row>
    <row r="805" spans="1:5" ht="14.1">
      <c r="A805" s="122"/>
      <c r="B805" s="122"/>
      <c r="C805" s="122"/>
      <c r="D805" s="122"/>
      <c r="E805" s="122"/>
    </row>
    <row r="806" spans="1:5" ht="14.1">
      <c r="A806" s="122"/>
      <c r="B806" s="122"/>
      <c r="C806" s="122"/>
      <c r="D806" s="122"/>
      <c r="E806" s="122"/>
    </row>
    <row r="807" spans="1:5" ht="14.1">
      <c r="A807" s="122"/>
      <c r="B807" s="122"/>
      <c r="C807" s="122"/>
      <c r="D807" s="122"/>
      <c r="E807" s="122"/>
    </row>
    <row r="808" spans="1:5" ht="14.1">
      <c r="A808" s="122"/>
      <c r="B808" s="122"/>
      <c r="C808" s="122"/>
      <c r="D808" s="122"/>
      <c r="E808" s="122"/>
    </row>
    <row r="809" spans="1:5" ht="14.1">
      <c r="A809" s="122"/>
      <c r="B809" s="122"/>
      <c r="C809" s="122"/>
      <c r="D809" s="122"/>
      <c r="E809" s="122"/>
    </row>
    <row r="810" spans="1:5" ht="14.1">
      <c r="A810" s="122"/>
      <c r="B810" s="122"/>
      <c r="C810" s="122"/>
      <c r="D810" s="122"/>
      <c r="E810" s="122"/>
    </row>
    <row r="811" spans="1:5" ht="14.1">
      <c r="A811" s="122"/>
      <c r="B811" s="122"/>
      <c r="C811" s="122"/>
      <c r="D811" s="122"/>
      <c r="E811" s="122"/>
    </row>
    <row r="812" spans="1:5" ht="14.1">
      <c r="A812" s="122"/>
      <c r="B812" s="122"/>
      <c r="C812" s="122"/>
      <c r="D812" s="122"/>
      <c r="E812" s="122"/>
    </row>
    <row r="813" spans="1:5" ht="14.1">
      <c r="A813" s="122"/>
      <c r="B813" s="122"/>
      <c r="C813" s="122"/>
      <c r="D813" s="122"/>
      <c r="E813" s="122"/>
    </row>
    <row r="814" spans="1:5" ht="14.1">
      <c r="A814" s="122"/>
      <c r="B814" s="122"/>
      <c r="C814" s="122"/>
      <c r="D814" s="122"/>
      <c r="E814" s="122"/>
    </row>
    <row r="815" spans="1:5" ht="14.1">
      <c r="A815" s="122"/>
      <c r="B815" s="122"/>
      <c r="C815" s="122"/>
      <c r="D815" s="122"/>
      <c r="E815" s="122"/>
    </row>
    <row r="816" spans="1:5" ht="14.1">
      <c r="A816" s="122"/>
      <c r="B816" s="122"/>
      <c r="C816" s="122"/>
      <c r="D816" s="122"/>
      <c r="E816" s="122"/>
    </row>
    <row r="817" spans="1:5" ht="14.1">
      <c r="A817" s="122"/>
      <c r="B817" s="122"/>
      <c r="C817" s="122"/>
      <c r="D817" s="122"/>
      <c r="E817" s="122"/>
    </row>
    <row r="818" spans="1:5" ht="14.1">
      <c r="A818" s="122"/>
      <c r="B818" s="122"/>
      <c r="C818" s="122"/>
      <c r="D818" s="122"/>
      <c r="E818" s="122"/>
    </row>
    <row r="819" spans="1:5" ht="14.1">
      <c r="A819" s="122"/>
      <c r="B819" s="122"/>
      <c r="C819" s="122"/>
      <c r="D819" s="122"/>
      <c r="E819" s="122"/>
    </row>
    <row r="820" spans="1:5" ht="14.1">
      <c r="A820" s="122"/>
      <c r="B820" s="122"/>
      <c r="C820" s="122"/>
      <c r="D820" s="122"/>
      <c r="E820" s="122"/>
    </row>
    <row r="821" spans="1:5" ht="14.1">
      <c r="A821" s="122"/>
      <c r="B821" s="122"/>
      <c r="C821" s="122"/>
      <c r="D821" s="122"/>
      <c r="E821" s="122"/>
    </row>
    <row r="822" spans="1:5" ht="14.1">
      <c r="A822" s="122"/>
      <c r="B822" s="122"/>
      <c r="C822" s="122"/>
      <c r="D822" s="122"/>
      <c r="E822" s="122"/>
    </row>
    <row r="823" spans="1:5" ht="14.1">
      <c r="A823" s="122"/>
      <c r="B823" s="122"/>
      <c r="C823" s="122"/>
      <c r="D823" s="122"/>
      <c r="E823" s="122"/>
    </row>
    <row r="824" spans="1:5" ht="14.1">
      <c r="A824" s="122"/>
      <c r="B824" s="122"/>
      <c r="C824" s="122"/>
      <c r="D824" s="122"/>
      <c r="E824" s="122"/>
    </row>
    <row r="825" spans="1:5" ht="14.1">
      <c r="A825" s="122"/>
      <c r="B825" s="122"/>
      <c r="C825" s="122"/>
      <c r="D825" s="122"/>
      <c r="E825" s="122"/>
    </row>
    <row r="826" spans="1:5" ht="14.1">
      <c r="A826" s="122"/>
      <c r="B826" s="122"/>
      <c r="C826" s="122"/>
      <c r="D826" s="122"/>
      <c r="E826" s="122"/>
    </row>
    <row r="827" spans="1:5" ht="14.1">
      <c r="A827" s="122"/>
      <c r="B827" s="122"/>
      <c r="C827" s="122"/>
      <c r="D827" s="122"/>
      <c r="E827" s="122"/>
    </row>
    <row r="828" spans="1:5" ht="14.1">
      <c r="A828" s="122"/>
      <c r="B828" s="122"/>
      <c r="C828" s="122"/>
      <c r="D828" s="122"/>
      <c r="E828" s="122"/>
    </row>
    <row r="829" spans="1:5" ht="14.1">
      <c r="A829" s="122"/>
      <c r="B829" s="122"/>
      <c r="C829" s="122"/>
      <c r="D829" s="122"/>
      <c r="E829" s="122"/>
    </row>
    <row r="830" spans="1:5" ht="14.1">
      <c r="A830" s="122"/>
      <c r="B830" s="122"/>
      <c r="C830" s="122"/>
      <c r="D830" s="122"/>
      <c r="E830" s="122"/>
    </row>
    <row r="831" spans="1:5" ht="14.1">
      <c r="A831" s="122"/>
      <c r="B831" s="122"/>
      <c r="C831" s="122"/>
      <c r="D831" s="122"/>
      <c r="E831" s="122"/>
    </row>
    <row r="832" spans="1:5" ht="14.1">
      <c r="A832" s="122"/>
      <c r="B832" s="122"/>
      <c r="C832" s="122"/>
      <c r="D832" s="122"/>
      <c r="E832" s="122"/>
    </row>
    <row r="833" spans="1:5" ht="14.1">
      <c r="A833" s="122"/>
      <c r="B833" s="122"/>
      <c r="C833" s="122"/>
      <c r="D833" s="122"/>
      <c r="E833" s="122"/>
    </row>
    <row r="834" spans="1:5" ht="14.1">
      <c r="A834" s="122"/>
      <c r="B834" s="122"/>
      <c r="C834" s="122"/>
      <c r="D834" s="122"/>
      <c r="E834" s="122"/>
    </row>
    <row r="835" spans="1:5" ht="14.1">
      <c r="A835" s="122"/>
      <c r="B835" s="122"/>
      <c r="C835" s="122"/>
      <c r="D835" s="122"/>
      <c r="E835" s="122"/>
    </row>
    <row r="836" spans="1:5" ht="14.1">
      <c r="A836" s="122"/>
      <c r="B836" s="122"/>
      <c r="C836" s="122"/>
      <c r="D836" s="122"/>
      <c r="E836" s="122"/>
    </row>
    <row r="837" spans="1:5" ht="14.1">
      <c r="A837" s="122"/>
      <c r="B837" s="122"/>
      <c r="C837" s="122"/>
      <c r="D837" s="122"/>
      <c r="E837" s="122"/>
    </row>
    <row r="838" spans="1:5" ht="14.1">
      <c r="A838" s="122"/>
      <c r="B838" s="122"/>
      <c r="C838" s="122"/>
      <c r="D838" s="122"/>
      <c r="E838" s="122"/>
    </row>
    <row r="839" spans="1:5" ht="14.1">
      <c r="A839" s="122"/>
      <c r="B839" s="122"/>
      <c r="C839" s="122"/>
      <c r="D839" s="122"/>
      <c r="E839" s="122"/>
    </row>
    <row r="840" spans="1:5" ht="14.1">
      <c r="A840" s="122"/>
      <c r="B840" s="122"/>
      <c r="C840" s="122"/>
      <c r="D840" s="122"/>
      <c r="E840" s="122"/>
    </row>
    <row r="841" spans="1:5" ht="14.1">
      <c r="A841" s="122"/>
      <c r="B841" s="122"/>
      <c r="C841" s="122"/>
      <c r="D841" s="122"/>
      <c r="E841" s="122"/>
    </row>
    <row r="842" spans="1:5" ht="14.1">
      <c r="A842" s="122"/>
      <c r="B842" s="122"/>
      <c r="C842" s="122"/>
      <c r="D842" s="122"/>
      <c r="E842" s="122"/>
    </row>
    <row r="843" spans="1:5" ht="14.1">
      <c r="A843" s="122"/>
      <c r="B843" s="122"/>
      <c r="C843" s="122"/>
      <c r="D843" s="122"/>
      <c r="E843" s="122"/>
    </row>
    <row r="844" spans="1:5" ht="14.1">
      <c r="A844" s="122"/>
      <c r="B844" s="122"/>
      <c r="C844" s="122"/>
      <c r="D844" s="122"/>
      <c r="E844" s="122"/>
    </row>
    <row r="845" spans="1:5" ht="14.1">
      <c r="A845" s="122"/>
      <c r="B845" s="122"/>
      <c r="C845" s="122"/>
      <c r="D845" s="122"/>
      <c r="E845" s="122"/>
    </row>
    <row r="846" spans="1:5" ht="14.1">
      <c r="A846" s="122"/>
      <c r="B846" s="122"/>
      <c r="C846" s="122"/>
      <c r="D846" s="122"/>
      <c r="E846" s="122"/>
    </row>
    <row r="847" spans="1:5" ht="14.1">
      <c r="A847" s="122"/>
      <c r="B847" s="122"/>
      <c r="C847" s="122"/>
      <c r="D847" s="122"/>
      <c r="E847" s="122"/>
    </row>
    <row r="848" spans="1:5" ht="14.1">
      <c r="A848" s="122"/>
      <c r="B848" s="122"/>
      <c r="C848" s="122"/>
      <c r="D848" s="122"/>
      <c r="E848" s="122"/>
    </row>
    <row r="849" spans="1:5" ht="14.1">
      <c r="A849" s="122"/>
      <c r="B849" s="122"/>
      <c r="C849" s="122"/>
      <c r="D849" s="122"/>
      <c r="E849" s="122"/>
    </row>
    <row r="850" spans="1:5" ht="14.1">
      <c r="A850" s="122"/>
      <c r="B850" s="122"/>
      <c r="C850" s="122"/>
      <c r="D850" s="122"/>
      <c r="E850" s="122"/>
    </row>
    <row r="851" spans="1:5" ht="14.1">
      <c r="A851" s="122"/>
      <c r="B851" s="122"/>
      <c r="C851" s="122"/>
      <c r="D851" s="122"/>
      <c r="E851" s="122"/>
    </row>
    <row r="852" spans="1:5" ht="14.1">
      <c r="A852" s="122"/>
      <c r="B852" s="122"/>
      <c r="C852" s="122"/>
      <c r="D852" s="122"/>
      <c r="E852" s="122"/>
    </row>
    <row r="853" spans="1:5" ht="14.1">
      <c r="A853" s="122"/>
      <c r="B853" s="122"/>
      <c r="C853" s="122"/>
      <c r="D853" s="122"/>
      <c r="E853" s="122"/>
    </row>
    <row r="854" spans="1:5" ht="14.1">
      <c r="A854" s="122"/>
      <c r="B854" s="122"/>
      <c r="C854" s="122"/>
      <c r="D854" s="122"/>
      <c r="E854" s="122"/>
    </row>
    <row r="855" spans="1:5" ht="14.1">
      <c r="A855" s="122"/>
      <c r="B855" s="122"/>
      <c r="C855" s="122"/>
      <c r="D855" s="122"/>
      <c r="E855" s="122"/>
    </row>
    <row r="856" spans="1:5" ht="14.1">
      <c r="A856" s="122"/>
      <c r="B856" s="122"/>
      <c r="C856" s="122"/>
      <c r="D856" s="122"/>
      <c r="E856" s="122"/>
    </row>
    <row r="857" spans="1:5" ht="14.1">
      <c r="A857" s="122"/>
      <c r="B857" s="122"/>
      <c r="C857" s="122"/>
      <c r="D857" s="122"/>
      <c r="E857" s="122"/>
    </row>
    <row r="858" spans="1:5" ht="14.1">
      <c r="A858" s="122"/>
      <c r="B858" s="122"/>
      <c r="C858" s="122"/>
      <c r="D858" s="122"/>
      <c r="E858" s="122"/>
    </row>
    <row r="859" spans="1:5" ht="14.1">
      <c r="A859" s="122"/>
      <c r="B859" s="122"/>
      <c r="C859" s="122"/>
      <c r="D859" s="122"/>
      <c r="E859" s="122"/>
    </row>
    <row r="860" spans="1:5" ht="14.1">
      <c r="A860" s="122"/>
      <c r="B860" s="122"/>
      <c r="C860" s="122"/>
      <c r="D860" s="122"/>
      <c r="E860" s="122"/>
    </row>
    <row r="861" spans="1:5" ht="14.1">
      <c r="A861" s="122"/>
      <c r="B861" s="122"/>
      <c r="C861" s="122"/>
      <c r="D861" s="122"/>
      <c r="E861" s="122"/>
    </row>
    <row r="862" spans="1:5" ht="14.1">
      <c r="A862" s="122"/>
      <c r="B862" s="122"/>
      <c r="C862" s="122"/>
      <c r="D862" s="122"/>
      <c r="E862" s="122"/>
    </row>
    <row r="863" spans="1:5" ht="14.1">
      <c r="A863" s="122"/>
      <c r="B863" s="122"/>
      <c r="C863" s="122"/>
      <c r="D863" s="122"/>
      <c r="E863" s="122"/>
    </row>
    <row r="864" spans="1:5" ht="14.1">
      <c r="A864" s="122"/>
      <c r="B864" s="122"/>
      <c r="C864" s="122"/>
      <c r="D864" s="122"/>
      <c r="E864" s="122"/>
    </row>
    <row r="865" spans="1:5" ht="14.1">
      <c r="A865" s="122"/>
      <c r="B865" s="122"/>
      <c r="C865" s="122"/>
      <c r="D865" s="122"/>
      <c r="E865" s="122"/>
    </row>
    <row r="866" spans="1:5" ht="14.1">
      <c r="A866" s="122"/>
      <c r="B866" s="122"/>
      <c r="C866" s="122"/>
      <c r="D866" s="122"/>
      <c r="E866" s="122"/>
    </row>
    <row r="867" spans="1:5" ht="14.1">
      <c r="A867" s="122"/>
      <c r="B867" s="122"/>
      <c r="C867" s="122"/>
      <c r="D867" s="122"/>
      <c r="E867" s="122"/>
    </row>
    <row r="868" spans="1:5" ht="14.1">
      <c r="A868" s="122"/>
      <c r="B868" s="122"/>
      <c r="C868" s="122"/>
      <c r="D868" s="122"/>
      <c r="E868" s="122"/>
    </row>
    <row r="869" spans="1:5" ht="14.1">
      <c r="A869" s="122"/>
      <c r="B869" s="122"/>
      <c r="C869" s="122"/>
      <c r="D869" s="122"/>
      <c r="E869" s="122"/>
    </row>
    <row r="870" spans="1:5" ht="14.1">
      <c r="A870" s="122"/>
      <c r="B870" s="122"/>
      <c r="C870" s="122"/>
      <c r="D870" s="122"/>
      <c r="E870" s="122"/>
    </row>
    <row r="871" spans="1:5" ht="14.1">
      <c r="A871" s="122"/>
      <c r="B871" s="122"/>
      <c r="C871" s="122"/>
      <c r="D871" s="122"/>
      <c r="E871" s="122"/>
    </row>
    <row r="872" spans="1:5" ht="14.1">
      <c r="A872" s="122"/>
      <c r="B872" s="122"/>
      <c r="C872" s="122"/>
      <c r="D872" s="122"/>
      <c r="E872" s="122"/>
    </row>
    <row r="873" spans="1:5" ht="14.1">
      <c r="A873" s="122"/>
      <c r="B873" s="122"/>
      <c r="C873" s="122"/>
      <c r="D873" s="122"/>
      <c r="E873" s="122"/>
    </row>
    <row r="874" spans="1:5" ht="14.1">
      <c r="A874" s="122"/>
      <c r="B874" s="122"/>
      <c r="C874" s="122"/>
      <c r="D874" s="122"/>
      <c r="E874" s="122"/>
    </row>
    <row r="875" spans="1:5" ht="14.1">
      <c r="A875" s="122"/>
      <c r="B875" s="122"/>
      <c r="C875" s="122"/>
      <c r="D875" s="122"/>
      <c r="E875" s="122"/>
    </row>
    <row r="876" spans="1:5" ht="14.1">
      <c r="A876" s="122"/>
      <c r="B876" s="122"/>
      <c r="C876" s="122"/>
      <c r="D876" s="122"/>
      <c r="E876" s="122"/>
    </row>
    <row r="877" spans="1:5" ht="14.1">
      <c r="A877" s="122"/>
      <c r="B877" s="122"/>
      <c r="C877" s="122"/>
      <c r="D877" s="122"/>
      <c r="E877" s="122"/>
    </row>
    <row r="878" spans="1:5" ht="14.1">
      <c r="A878" s="122"/>
      <c r="B878" s="122"/>
      <c r="C878" s="122"/>
      <c r="D878" s="122"/>
      <c r="E878" s="122"/>
    </row>
    <row r="879" spans="1:5" ht="14.1">
      <c r="A879" s="122"/>
      <c r="B879" s="122"/>
      <c r="C879" s="122"/>
      <c r="D879" s="122"/>
      <c r="E879" s="122"/>
    </row>
    <row r="880" spans="1:5" ht="14.1">
      <c r="A880" s="122"/>
      <c r="B880" s="122"/>
      <c r="C880" s="122"/>
      <c r="D880" s="122"/>
      <c r="E880" s="122"/>
    </row>
    <row r="881" spans="1:5" ht="14.1">
      <c r="A881" s="122"/>
      <c r="B881" s="122"/>
      <c r="C881" s="122"/>
      <c r="D881" s="122"/>
      <c r="E881" s="122"/>
    </row>
    <row r="882" spans="1:5" ht="14.1">
      <c r="A882" s="122"/>
      <c r="B882" s="122"/>
      <c r="C882" s="122"/>
      <c r="D882" s="122"/>
      <c r="E882" s="122"/>
    </row>
    <row r="883" spans="1:5" ht="14.1">
      <c r="A883" s="122"/>
      <c r="B883" s="122"/>
      <c r="C883" s="122"/>
      <c r="D883" s="122"/>
      <c r="E883" s="122"/>
    </row>
    <row r="884" spans="1:5" ht="14.1">
      <c r="A884" s="122"/>
      <c r="B884" s="122"/>
      <c r="C884" s="122"/>
      <c r="D884" s="122"/>
      <c r="E884" s="122"/>
    </row>
    <row r="885" spans="1:5" ht="14.1">
      <c r="A885" s="122"/>
      <c r="B885" s="122"/>
      <c r="C885" s="122"/>
      <c r="D885" s="122"/>
      <c r="E885" s="122"/>
    </row>
    <row r="886" spans="1:5" ht="14.1">
      <c r="A886" s="122"/>
      <c r="B886" s="122"/>
      <c r="C886" s="122"/>
      <c r="D886" s="122"/>
      <c r="E886" s="122"/>
    </row>
    <row r="887" spans="1:5" ht="14.1">
      <c r="A887" s="122"/>
      <c r="B887" s="122"/>
      <c r="C887" s="122"/>
      <c r="D887" s="122"/>
      <c r="E887" s="122"/>
    </row>
    <row r="888" spans="1:5" ht="14.1">
      <c r="A888" s="122"/>
      <c r="B888" s="122"/>
      <c r="C888" s="122"/>
      <c r="D888" s="122"/>
      <c r="E888" s="122"/>
    </row>
    <row r="889" spans="1:5" ht="14.1">
      <c r="A889" s="122"/>
      <c r="B889" s="122"/>
      <c r="C889" s="122"/>
      <c r="D889" s="122"/>
      <c r="E889" s="122"/>
    </row>
    <row r="890" spans="1:5" ht="14.1">
      <c r="A890" s="122"/>
      <c r="B890" s="122"/>
      <c r="C890" s="122"/>
      <c r="D890" s="122"/>
      <c r="E890" s="122"/>
    </row>
    <row r="891" spans="1:5" ht="14.1">
      <c r="A891" s="122"/>
      <c r="B891" s="122"/>
      <c r="C891" s="122"/>
      <c r="D891" s="122"/>
      <c r="E891" s="122"/>
    </row>
    <row r="892" spans="1:5" ht="14.1">
      <c r="A892" s="122"/>
      <c r="B892" s="122"/>
      <c r="C892" s="122"/>
      <c r="D892" s="122"/>
      <c r="E892" s="122"/>
    </row>
    <row r="893" spans="1:5" ht="14.1">
      <c r="A893" s="122"/>
      <c r="B893" s="122"/>
      <c r="C893" s="122"/>
      <c r="D893" s="122"/>
      <c r="E893" s="122"/>
    </row>
    <row r="894" spans="1:5" ht="14.1">
      <c r="A894" s="122"/>
      <c r="B894" s="122"/>
      <c r="C894" s="122"/>
      <c r="D894" s="122"/>
      <c r="E894" s="122"/>
    </row>
    <row r="895" spans="1:5" ht="14.1">
      <c r="A895" s="122"/>
      <c r="B895" s="122"/>
      <c r="C895" s="122"/>
      <c r="D895" s="122"/>
      <c r="E895" s="122"/>
    </row>
    <row r="896" spans="1:5" ht="14.1">
      <c r="A896" s="122"/>
      <c r="B896" s="122"/>
      <c r="C896" s="122"/>
      <c r="D896" s="122"/>
      <c r="E896" s="122"/>
    </row>
    <row r="897" spans="1:5" ht="14.1">
      <c r="A897" s="122"/>
      <c r="B897" s="122"/>
      <c r="C897" s="122"/>
      <c r="D897" s="122"/>
      <c r="E897" s="122"/>
    </row>
    <row r="898" spans="1:5" ht="14.1">
      <c r="A898" s="122"/>
      <c r="B898" s="122"/>
      <c r="C898" s="122"/>
      <c r="D898" s="122"/>
      <c r="E898" s="122"/>
    </row>
    <row r="899" spans="1:5" ht="14.1">
      <c r="A899" s="122"/>
      <c r="B899" s="122"/>
      <c r="C899" s="122"/>
      <c r="D899" s="122"/>
      <c r="E899" s="122"/>
    </row>
    <row r="900" spans="1:5" ht="14.1">
      <c r="A900" s="122"/>
      <c r="B900" s="122"/>
      <c r="C900" s="122"/>
      <c r="D900" s="122"/>
      <c r="E900" s="122"/>
    </row>
    <row r="901" spans="1:5" ht="14.1">
      <c r="A901" s="122"/>
      <c r="B901" s="122"/>
      <c r="C901" s="122"/>
      <c r="D901" s="122"/>
      <c r="E901" s="122"/>
    </row>
    <row r="902" spans="1:5" ht="14.1">
      <c r="A902" s="122"/>
      <c r="B902" s="122"/>
      <c r="C902" s="122"/>
      <c r="D902" s="122"/>
      <c r="E902" s="122"/>
    </row>
    <row r="903" spans="1:5" ht="14.1">
      <c r="A903" s="122"/>
      <c r="B903" s="122"/>
      <c r="C903" s="122"/>
      <c r="D903" s="122"/>
      <c r="E903" s="122"/>
    </row>
    <row r="904" spans="1:5" ht="14.1">
      <c r="A904" s="122"/>
      <c r="B904" s="122"/>
      <c r="C904" s="122"/>
      <c r="D904" s="122"/>
      <c r="E904" s="122"/>
    </row>
    <row r="905" spans="1:5" ht="14.1">
      <c r="A905" s="122"/>
      <c r="B905" s="122"/>
      <c r="C905" s="122"/>
      <c r="D905" s="122"/>
      <c r="E905" s="122"/>
    </row>
    <row r="906" spans="1:5" ht="14.1">
      <c r="A906" s="122"/>
      <c r="B906" s="122"/>
      <c r="C906" s="122"/>
      <c r="D906" s="122"/>
      <c r="E906" s="122"/>
    </row>
    <row r="907" spans="1:5" ht="14.1">
      <c r="A907" s="122"/>
      <c r="B907" s="122"/>
      <c r="C907" s="122"/>
      <c r="D907" s="122"/>
      <c r="E907" s="122"/>
    </row>
    <row r="908" spans="1:5" ht="14.1">
      <c r="A908" s="122"/>
      <c r="B908" s="122"/>
      <c r="C908" s="122"/>
      <c r="D908" s="122"/>
      <c r="E908" s="122"/>
    </row>
    <row r="909" spans="1:5" ht="14.1">
      <c r="A909" s="122"/>
      <c r="B909" s="122"/>
      <c r="C909" s="122"/>
      <c r="D909" s="122"/>
      <c r="E909" s="122"/>
    </row>
    <row r="910" spans="1:5" ht="14.1">
      <c r="A910" s="122"/>
      <c r="B910" s="122"/>
      <c r="C910" s="122"/>
      <c r="D910" s="122"/>
      <c r="E910" s="122"/>
    </row>
    <row r="911" spans="1:5" ht="14.1">
      <c r="A911" s="122"/>
      <c r="B911" s="122"/>
      <c r="C911" s="122"/>
      <c r="D911" s="122"/>
      <c r="E911" s="122"/>
    </row>
    <row r="912" spans="1:5" ht="14.1">
      <c r="A912" s="122"/>
      <c r="B912" s="122"/>
      <c r="C912" s="122"/>
      <c r="D912" s="122"/>
      <c r="E912" s="122"/>
    </row>
    <row r="913" spans="1:5" ht="14.1">
      <c r="A913" s="122"/>
      <c r="B913" s="122"/>
      <c r="C913" s="122"/>
      <c r="D913" s="122"/>
      <c r="E913" s="122"/>
    </row>
    <row r="914" spans="1:5" ht="14.1">
      <c r="A914" s="122"/>
      <c r="B914" s="122"/>
      <c r="C914" s="122"/>
      <c r="D914" s="122"/>
      <c r="E914" s="122"/>
    </row>
    <row r="915" spans="1:5" ht="14.1">
      <c r="A915" s="122"/>
      <c r="B915" s="122"/>
      <c r="C915" s="122"/>
      <c r="D915" s="122"/>
      <c r="E915" s="122"/>
    </row>
    <row r="916" spans="1:5" ht="14.1">
      <c r="A916" s="122"/>
      <c r="B916" s="122"/>
      <c r="C916" s="122"/>
      <c r="D916" s="122"/>
      <c r="E916" s="122"/>
    </row>
    <row r="917" spans="1:5" ht="14.1">
      <c r="A917" s="122"/>
      <c r="B917" s="122"/>
      <c r="C917" s="122"/>
      <c r="D917" s="122"/>
      <c r="E917" s="122"/>
    </row>
    <row r="918" spans="1:5" ht="14.1">
      <c r="A918" s="122"/>
      <c r="B918" s="122"/>
      <c r="C918" s="122"/>
      <c r="D918" s="122"/>
      <c r="E918" s="122"/>
    </row>
    <row r="919" spans="1:5" ht="14.1">
      <c r="A919" s="122"/>
      <c r="B919" s="122"/>
      <c r="C919" s="122"/>
      <c r="D919" s="122"/>
      <c r="E919" s="122"/>
    </row>
    <row r="920" spans="1:5" ht="14.1">
      <c r="A920" s="122"/>
      <c r="B920" s="122"/>
      <c r="C920" s="122"/>
      <c r="D920" s="122"/>
      <c r="E920" s="122"/>
    </row>
    <row r="921" spans="1:5" ht="14.1">
      <c r="A921" s="122"/>
      <c r="B921" s="122"/>
      <c r="C921" s="122"/>
      <c r="D921" s="122"/>
      <c r="E921" s="122"/>
    </row>
    <row r="922" spans="1:5" ht="14.1">
      <c r="A922" s="122"/>
      <c r="B922" s="122"/>
      <c r="C922" s="122"/>
      <c r="D922" s="122"/>
      <c r="E922" s="122"/>
    </row>
    <row r="923" spans="1:5" ht="14.1">
      <c r="A923" s="122"/>
      <c r="B923" s="122"/>
      <c r="C923" s="122"/>
      <c r="D923" s="122"/>
      <c r="E923" s="122"/>
    </row>
    <row r="924" spans="1:5" ht="14.1">
      <c r="A924" s="122"/>
      <c r="B924" s="122"/>
      <c r="C924" s="122"/>
      <c r="D924" s="122"/>
      <c r="E924" s="122"/>
    </row>
    <row r="925" spans="1:5" ht="14.1">
      <c r="A925" s="122"/>
      <c r="B925" s="122"/>
      <c r="C925" s="122"/>
      <c r="D925" s="122"/>
      <c r="E925" s="122"/>
    </row>
    <row r="926" spans="1:5" ht="14.1">
      <c r="A926" s="122"/>
      <c r="B926" s="122"/>
      <c r="C926" s="122"/>
      <c r="D926" s="122"/>
      <c r="E926" s="122"/>
    </row>
    <row r="927" spans="1:5" ht="14.1">
      <c r="A927" s="122"/>
      <c r="B927" s="122"/>
      <c r="C927" s="122"/>
      <c r="D927" s="122"/>
      <c r="E927" s="122"/>
    </row>
    <row r="928" spans="1:5" ht="14.1">
      <c r="A928" s="122"/>
      <c r="B928" s="122"/>
      <c r="C928" s="122"/>
      <c r="D928" s="122"/>
      <c r="E928" s="122"/>
    </row>
    <row r="929" spans="1:5" ht="14.1">
      <c r="A929" s="122"/>
      <c r="B929" s="122"/>
      <c r="C929" s="122"/>
      <c r="D929" s="122"/>
      <c r="E929" s="122"/>
    </row>
    <row r="930" spans="1:5" ht="14.1">
      <c r="A930" s="122"/>
      <c r="B930" s="122"/>
      <c r="C930" s="122"/>
      <c r="D930" s="122"/>
      <c r="E930" s="122"/>
    </row>
    <row r="931" spans="1:5" ht="14.1">
      <c r="A931" s="122"/>
      <c r="B931" s="122"/>
      <c r="C931" s="122"/>
      <c r="D931" s="122"/>
      <c r="E931" s="122"/>
    </row>
    <row r="932" spans="1:5" ht="14.1">
      <c r="A932" s="122"/>
      <c r="B932" s="122"/>
      <c r="C932" s="122"/>
      <c r="D932" s="122"/>
      <c r="E932" s="122"/>
    </row>
    <row r="933" spans="1:5" ht="14.1">
      <c r="A933" s="122"/>
      <c r="B933" s="122"/>
      <c r="C933" s="122"/>
      <c r="D933" s="122"/>
      <c r="E933" s="122"/>
    </row>
    <row r="934" spans="1:5" ht="14.1">
      <c r="A934" s="122"/>
      <c r="B934" s="122"/>
      <c r="C934" s="122"/>
      <c r="D934" s="122"/>
      <c r="E934" s="122"/>
    </row>
    <row r="935" spans="1:5" ht="14.1">
      <c r="A935" s="122"/>
      <c r="B935" s="122"/>
      <c r="C935" s="122"/>
      <c r="D935" s="122"/>
      <c r="E935" s="122"/>
    </row>
    <row r="936" spans="1:5" ht="14.1">
      <c r="A936" s="122"/>
      <c r="B936" s="122"/>
      <c r="C936" s="122"/>
      <c r="D936" s="122"/>
      <c r="E936" s="122"/>
    </row>
    <row r="937" spans="1:5" ht="14.1">
      <c r="A937" s="122"/>
      <c r="B937" s="122"/>
      <c r="C937" s="122"/>
      <c r="D937" s="122"/>
      <c r="E937" s="122"/>
    </row>
    <row r="938" spans="1:5" ht="14.1">
      <c r="A938" s="122"/>
      <c r="B938" s="122"/>
      <c r="C938" s="122"/>
      <c r="D938" s="122"/>
      <c r="E938" s="122"/>
    </row>
    <row r="939" spans="1:5" ht="14.1">
      <c r="A939" s="122"/>
      <c r="B939" s="122"/>
      <c r="C939" s="122"/>
      <c r="D939" s="122"/>
      <c r="E939" s="122"/>
    </row>
    <row r="940" spans="1:5" ht="14.1">
      <c r="A940" s="122"/>
      <c r="B940" s="122"/>
      <c r="C940" s="122"/>
      <c r="D940" s="122"/>
      <c r="E940" s="122"/>
    </row>
    <row r="941" spans="1:5" ht="14.1">
      <c r="A941" s="122"/>
      <c r="B941" s="122"/>
      <c r="C941" s="122"/>
      <c r="D941" s="122"/>
      <c r="E941" s="122"/>
    </row>
    <row r="942" spans="1:5" ht="14.1">
      <c r="A942" s="122"/>
      <c r="B942" s="122"/>
      <c r="C942" s="122"/>
      <c r="D942" s="122"/>
      <c r="E942" s="122"/>
    </row>
    <row r="943" spans="1:5" ht="14.1">
      <c r="A943" s="122"/>
      <c r="B943" s="122"/>
      <c r="C943" s="122"/>
      <c r="D943" s="122"/>
      <c r="E943" s="122"/>
    </row>
    <row r="944" spans="1:5" ht="14.1">
      <c r="A944" s="122"/>
      <c r="B944" s="122"/>
      <c r="C944" s="122"/>
      <c r="D944" s="122"/>
      <c r="E944" s="122"/>
    </row>
    <row r="945" spans="1:5" ht="14.1">
      <c r="A945" s="122"/>
      <c r="B945" s="122"/>
      <c r="C945" s="122"/>
      <c r="D945" s="122"/>
      <c r="E945" s="122"/>
    </row>
    <row r="946" spans="1:5" ht="14.1">
      <c r="A946" s="122"/>
      <c r="B946" s="122"/>
      <c r="C946" s="122"/>
      <c r="D946" s="122"/>
      <c r="E946" s="122"/>
    </row>
    <row r="947" spans="1:5" ht="14.1">
      <c r="A947" s="122"/>
      <c r="B947" s="122"/>
      <c r="C947" s="122"/>
      <c r="D947" s="122"/>
      <c r="E947" s="122"/>
    </row>
    <row r="948" spans="1:5" ht="14.1">
      <c r="A948" s="122"/>
      <c r="B948" s="122"/>
      <c r="C948" s="122"/>
      <c r="D948" s="122"/>
      <c r="E948" s="122"/>
    </row>
    <row r="949" spans="1:5" ht="14.1">
      <c r="A949" s="122"/>
      <c r="B949" s="122"/>
      <c r="C949" s="122"/>
      <c r="D949" s="122"/>
      <c r="E949" s="122"/>
    </row>
    <row r="950" spans="1:5" ht="14.1">
      <c r="A950" s="122"/>
      <c r="B950" s="122"/>
      <c r="C950" s="122"/>
      <c r="D950" s="122"/>
      <c r="E950" s="122"/>
    </row>
    <row r="951" spans="1:5" ht="14.1">
      <c r="A951" s="122"/>
      <c r="B951" s="122"/>
      <c r="C951" s="122"/>
      <c r="D951" s="122"/>
      <c r="E951" s="122"/>
    </row>
    <row r="952" spans="1:5" ht="14.1">
      <c r="A952" s="122"/>
      <c r="B952" s="122"/>
      <c r="C952" s="122"/>
      <c r="D952" s="122"/>
      <c r="E952" s="122"/>
    </row>
    <row r="953" spans="1:5" ht="14.1">
      <c r="A953" s="122"/>
      <c r="B953" s="122"/>
      <c r="C953" s="122"/>
      <c r="D953" s="122"/>
      <c r="E953" s="122"/>
    </row>
    <row r="954" spans="1:5" ht="14.1">
      <c r="A954" s="122"/>
      <c r="B954" s="122"/>
      <c r="C954" s="122"/>
      <c r="D954" s="122"/>
      <c r="E954" s="122"/>
    </row>
    <row r="955" spans="1:5" ht="14.1">
      <c r="A955" s="122"/>
      <c r="B955" s="122"/>
      <c r="C955" s="122"/>
      <c r="D955" s="122"/>
      <c r="E955" s="122"/>
    </row>
    <row r="956" spans="1:5" ht="14.1">
      <c r="A956" s="122"/>
      <c r="B956" s="122"/>
      <c r="C956" s="122"/>
      <c r="D956" s="122"/>
      <c r="E956" s="122"/>
    </row>
    <row r="957" spans="1:5" ht="14.1">
      <c r="A957" s="122"/>
      <c r="B957" s="122"/>
      <c r="C957" s="122"/>
      <c r="D957" s="122"/>
      <c r="E957" s="122"/>
    </row>
    <row r="958" spans="1:5" ht="14.1">
      <c r="A958" s="122"/>
      <c r="B958" s="122"/>
      <c r="C958" s="122"/>
      <c r="D958" s="122"/>
      <c r="E958" s="122"/>
    </row>
    <row r="959" spans="1:5" ht="14.1">
      <c r="A959" s="122"/>
      <c r="B959" s="122"/>
      <c r="C959" s="122"/>
      <c r="D959" s="122"/>
      <c r="E959" s="122"/>
    </row>
    <row r="960" spans="1:5" ht="14.1">
      <c r="A960" s="122"/>
      <c r="B960" s="122"/>
      <c r="C960" s="122"/>
      <c r="D960" s="122"/>
      <c r="E960" s="122"/>
    </row>
    <row r="961" spans="1:5" ht="14.1">
      <c r="A961" s="122"/>
      <c r="B961" s="122"/>
      <c r="C961" s="122"/>
      <c r="D961" s="122"/>
      <c r="E961" s="122"/>
    </row>
    <row r="962" spans="1:5" ht="14.1">
      <c r="A962" s="122"/>
      <c r="B962" s="122"/>
      <c r="C962" s="122"/>
      <c r="D962" s="122"/>
      <c r="E962" s="122"/>
    </row>
    <row r="963" spans="1:5" ht="14.1">
      <c r="A963" s="122"/>
      <c r="B963" s="122"/>
      <c r="C963" s="122"/>
      <c r="D963" s="122"/>
      <c r="E963" s="122"/>
    </row>
    <row r="964" spans="1:5" ht="14.1">
      <c r="A964" s="122"/>
      <c r="B964" s="122"/>
      <c r="C964" s="122"/>
      <c r="D964" s="122"/>
      <c r="E964" s="122"/>
    </row>
    <row r="965" spans="1:5" ht="14.1">
      <c r="A965" s="122"/>
      <c r="B965" s="122"/>
      <c r="C965" s="122"/>
      <c r="D965" s="122"/>
      <c r="E965" s="122"/>
    </row>
    <row r="966" spans="1:5" ht="14.1">
      <c r="A966" s="122"/>
      <c r="B966" s="122"/>
      <c r="C966" s="122"/>
      <c r="D966" s="122"/>
      <c r="E966" s="122"/>
    </row>
    <row r="967" spans="1:5" ht="14.1">
      <c r="A967" s="122"/>
      <c r="B967" s="122"/>
      <c r="C967" s="122"/>
      <c r="D967" s="122"/>
      <c r="E967" s="122"/>
    </row>
    <row r="968" spans="1:5" ht="14.1">
      <c r="A968" s="122"/>
      <c r="B968" s="122"/>
      <c r="C968" s="122"/>
      <c r="D968" s="122"/>
      <c r="E968" s="122"/>
    </row>
    <row r="969" spans="1:5" ht="14.1">
      <c r="A969" s="122"/>
      <c r="B969" s="122"/>
      <c r="C969" s="122"/>
      <c r="D969" s="122"/>
      <c r="E969" s="122"/>
    </row>
    <row r="970" spans="1:5" ht="14.1">
      <c r="A970" s="122"/>
      <c r="B970" s="122"/>
      <c r="C970" s="122"/>
      <c r="D970" s="122"/>
      <c r="E970" s="122"/>
    </row>
    <row r="971" spans="1:5" ht="14.1">
      <c r="A971" s="122"/>
      <c r="B971" s="122"/>
      <c r="C971" s="122"/>
      <c r="D971" s="122"/>
      <c r="E971" s="122"/>
    </row>
    <row r="972" spans="1:5" ht="14.1">
      <c r="A972" s="122"/>
      <c r="B972" s="122"/>
      <c r="C972" s="122"/>
      <c r="D972" s="122"/>
      <c r="E972" s="122"/>
    </row>
    <row r="973" spans="1:5" ht="14.1">
      <c r="A973" s="122"/>
      <c r="B973" s="122"/>
      <c r="C973" s="122"/>
      <c r="D973" s="122"/>
      <c r="E973" s="122"/>
    </row>
    <row r="974" spans="1:5" ht="14.1">
      <c r="A974" s="122"/>
      <c r="B974" s="122"/>
      <c r="C974" s="122"/>
      <c r="D974" s="122"/>
      <c r="E974" s="122"/>
    </row>
    <row r="975" spans="1:5" ht="14.1">
      <c r="A975" s="122"/>
      <c r="B975" s="122"/>
      <c r="C975" s="122"/>
      <c r="D975" s="122"/>
      <c r="E975" s="122"/>
    </row>
    <row r="976" spans="1:5" ht="14.1">
      <c r="A976" s="122"/>
      <c r="B976" s="122"/>
      <c r="C976" s="122"/>
      <c r="D976" s="122"/>
      <c r="E976" s="122"/>
    </row>
    <row r="977" spans="1:5" ht="14.1">
      <c r="A977" s="122"/>
      <c r="B977" s="122"/>
      <c r="C977" s="122"/>
      <c r="D977" s="122"/>
      <c r="E977" s="122"/>
    </row>
    <row r="978" spans="1:5" ht="14.1">
      <c r="A978" s="122"/>
      <c r="B978" s="122"/>
      <c r="C978" s="122"/>
      <c r="D978" s="122"/>
      <c r="E978" s="122"/>
    </row>
    <row r="979" spans="1:5" ht="14.1">
      <c r="A979" s="122"/>
      <c r="B979" s="122"/>
      <c r="C979" s="122"/>
      <c r="D979" s="122"/>
      <c r="E979" s="122"/>
    </row>
    <row r="980" spans="1:5" ht="14.1">
      <c r="A980" s="122"/>
      <c r="B980" s="122"/>
      <c r="C980" s="122"/>
      <c r="D980" s="122"/>
      <c r="E980" s="122"/>
    </row>
    <row r="981" spans="1:5" ht="14.1">
      <c r="A981" s="122"/>
      <c r="B981" s="122"/>
      <c r="C981" s="122"/>
      <c r="D981" s="122"/>
      <c r="E981" s="122"/>
    </row>
    <row r="982" spans="1:5" ht="14.1">
      <c r="A982" s="122"/>
      <c r="B982" s="122"/>
      <c r="C982" s="122"/>
      <c r="D982" s="122"/>
      <c r="E982" s="122"/>
    </row>
    <row r="983" spans="1:5" ht="14.1">
      <c r="A983" s="122"/>
      <c r="B983" s="122"/>
      <c r="C983" s="122"/>
      <c r="D983" s="122"/>
      <c r="E983" s="122"/>
    </row>
    <row r="984" spans="1:5" ht="14.1">
      <c r="A984" s="122"/>
      <c r="B984" s="122"/>
      <c r="C984" s="122"/>
      <c r="D984" s="122"/>
      <c r="E984" s="122"/>
    </row>
    <row r="985" spans="1:5" ht="14.1">
      <c r="A985" s="122"/>
      <c r="B985" s="122"/>
      <c r="C985" s="122"/>
      <c r="D985" s="122"/>
      <c r="E985" s="122"/>
    </row>
    <row r="986" spans="1:5" ht="14.1">
      <c r="A986" s="122"/>
      <c r="B986" s="122"/>
      <c r="C986" s="122"/>
      <c r="D986" s="122"/>
      <c r="E986" s="122"/>
    </row>
    <row r="987" spans="1:5" ht="14.1">
      <c r="A987" s="122"/>
      <c r="B987" s="122"/>
      <c r="C987" s="122"/>
      <c r="D987" s="122"/>
      <c r="E987" s="122"/>
    </row>
    <row r="988" spans="1:5" ht="14.1">
      <c r="A988" s="122"/>
      <c r="B988" s="122"/>
      <c r="C988" s="122"/>
      <c r="D988" s="122"/>
      <c r="E988" s="122"/>
    </row>
    <row r="989" spans="1:5" ht="14.1">
      <c r="A989" s="122"/>
      <c r="B989" s="122"/>
      <c r="C989" s="122"/>
      <c r="D989" s="122"/>
      <c r="E989" s="122"/>
    </row>
    <row r="990" spans="1:5" ht="14.1">
      <c r="A990" s="122"/>
      <c r="B990" s="122"/>
      <c r="C990" s="122"/>
      <c r="D990" s="122"/>
      <c r="E990" s="122"/>
    </row>
    <row r="991" spans="1:5" ht="14.1">
      <c r="A991" s="122"/>
      <c r="B991" s="122"/>
      <c r="C991" s="122"/>
      <c r="D991" s="122"/>
      <c r="E991" s="122"/>
    </row>
    <row r="992" spans="1:5" ht="14.1">
      <c r="A992" s="122"/>
      <c r="B992" s="122"/>
      <c r="C992" s="122"/>
      <c r="D992" s="122"/>
      <c r="E992" s="122"/>
    </row>
    <row r="993" spans="1:5" ht="14.1">
      <c r="A993" s="122"/>
      <c r="B993" s="122"/>
      <c r="C993" s="122"/>
      <c r="D993" s="122"/>
      <c r="E993" s="122"/>
    </row>
    <row r="994" spans="1:5" ht="14.1">
      <c r="A994" s="122"/>
      <c r="B994" s="122"/>
      <c r="C994" s="122"/>
      <c r="D994" s="122"/>
      <c r="E994" s="122"/>
    </row>
    <row r="995" spans="1:5" ht="14.1">
      <c r="A995" s="122"/>
      <c r="B995" s="122"/>
      <c r="C995" s="122"/>
      <c r="D995" s="122"/>
      <c r="E995" s="122"/>
    </row>
    <row r="996" spans="1:5" ht="14.1">
      <c r="A996" s="122"/>
      <c r="B996" s="122"/>
      <c r="C996" s="122"/>
      <c r="D996" s="122"/>
      <c r="E996" s="122"/>
    </row>
    <row r="997" spans="1:5" ht="14.1">
      <c r="A997" s="122"/>
      <c r="B997" s="122"/>
      <c r="C997" s="122"/>
      <c r="D997" s="122"/>
      <c r="E997" s="122"/>
    </row>
    <row r="998" spans="1:5" ht="14.1">
      <c r="A998" s="122"/>
      <c r="B998" s="122"/>
      <c r="C998" s="122"/>
      <c r="D998" s="122"/>
      <c r="E998" s="122"/>
    </row>
    <row r="999" spans="1:5" ht="14.1">
      <c r="A999" s="122"/>
      <c r="B999" s="122"/>
      <c r="C999" s="122"/>
      <c r="D999" s="122"/>
      <c r="E999" s="122"/>
    </row>
    <row r="1000" spans="1:5" ht="14.1">
      <c r="A1000" s="122"/>
      <c r="B1000" s="122"/>
      <c r="C1000" s="122"/>
      <c r="D1000" s="122"/>
      <c r="E1000" s="122"/>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5">
    <outlinePr summaryBelow="0" summaryRight="0"/>
  </sheetPr>
  <dimension ref="A1:G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7" width="17.85546875" customWidth="1"/>
  </cols>
  <sheetData>
    <row r="1" spans="1:7" ht="15.75" customHeight="1">
      <c r="A1" s="128" t="s">
        <v>15</v>
      </c>
      <c r="B1" s="129"/>
      <c r="C1" s="129"/>
      <c r="D1" s="129"/>
      <c r="E1" s="129"/>
      <c r="F1" s="129"/>
      <c r="G1" s="129"/>
    </row>
    <row r="2" spans="1:7" ht="15.75" customHeight="1">
      <c r="A2" s="117" t="s">
        <v>557</v>
      </c>
      <c r="B2" s="118" t="s">
        <v>572</v>
      </c>
      <c r="C2" s="118" t="s">
        <v>559</v>
      </c>
      <c r="D2" s="118" t="s">
        <v>573</v>
      </c>
      <c r="E2" s="118" t="s">
        <v>574</v>
      </c>
      <c r="F2" s="118" t="s">
        <v>575</v>
      </c>
      <c r="G2" s="118" t="s">
        <v>576</v>
      </c>
    </row>
    <row r="3" spans="1:7" ht="15.75" customHeight="1">
      <c r="A3" s="120"/>
      <c r="B3" s="120"/>
      <c r="C3" s="120"/>
      <c r="D3" s="121"/>
      <c r="E3" s="120"/>
      <c r="F3" s="121"/>
      <c r="G3" s="121"/>
    </row>
    <row r="4" spans="1:7" ht="15.75" customHeight="1">
      <c r="A4" s="122"/>
      <c r="B4" s="122"/>
      <c r="C4" s="122"/>
      <c r="D4" s="122"/>
      <c r="E4" s="122"/>
      <c r="F4" s="122"/>
      <c r="G4" s="122"/>
    </row>
    <row r="5" spans="1:7" ht="15.75" customHeight="1">
      <c r="A5" s="122"/>
      <c r="B5" s="122"/>
      <c r="C5" s="122"/>
      <c r="D5" s="122"/>
      <c r="E5" s="122"/>
      <c r="F5" s="122"/>
      <c r="G5" s="122"/>
    </row>
    <row r="6" spans="1:7" ht="15.75" customHeight="1">
      <c r="A6" s="122"/>
      <c r="B6" s="122"/>
      <c r="C6" s="122"/>
      <c r="D6" s="122"/>
      <c r="E6" s="122"/>
      <c r="F6" s="122"/>
      <c r="G6" s="122"/>
    </row>
    <row r="7" spans="1:7" ht="15.75" customHeight="1">
      <c r="A7" s="122"/>
      <c r="B7" s="122"/>
      <c r="C7" s="122"/>
      <c r="D7" s="122"/>
      <c r="E7" s="122"/>
      <c r="F7" s="122"/>
      <c r="G7" s="122"/>
    </row>
    <row r="8" spans="1:7" ht="15.75" customHeight="1">
      <c r="A8" s="122"/>
      <c r="B8" s="122"/>
      <c r="C8" s="122"/>
      <c r="D8" s="122"/>
      <c r="E8" s="122"/>
      <c r="F8" s="122"/>
      <c r="G8" s="122"/>
    </row>
    <row r="9" spans="1:7" ht="15.75" customHeight="1">
      <c r="A9" s="122"/>
      <c r="B9" s="122"/>
      <c r="C9" s="122"/>
      <c r="D9" s="122"/>
      <c r="E9" s="122"/>
      <c r="F9" s="122"/>
      <c r="G9" s="122"/>
    </row>
    <row r="10" spans="1:7" ht="15.75" customHeight="1">
      <c r="A10" s="122"/>
      <c r="B10" s="122"/>
      <c r="C10" s="122"/>
      <c r="D10" s="122"/>
      <c r="E10" s="122"/>
      <c r="F10" s="122"/>
      <c r="G10" s="122"/>
    </row>
    <row r="11" spans="1:7" ht="15.75" customHeight="1">
      <c r="A11" s="122"/>
      <c r="B11" s="122"/>
      <c r="C11" s="122"/>
      <c r="D11" s="122"/>
      <c r="E11" s="122"/>
      <c r="F11" s="122"/>
      <c r="G11" s="122"/>
    </row>
    <row r="12" spans="1:7" ht="15.75" customHeight="1">
      <c r="A12" s="122"/>
      <c r="B12" s="122"/>
      <c r="C12" s="122"/>
      <c r="D12" s="122"/>
      <c r="E12" s="122"/>
      <c r="F12" s="122"/>
      <c r="G12" s="122"/>
    </row>
    <row r="13" spans="1:7" ht="15.75" customHeight="1">
      <c r="A13" s="122"/>
      <c r="B13" s="122"/>
      <c r="C13" s="122"/>
      <c r="D13" s="122"/>
      <c r="E13" s="122"/>
      <c r="F13" s="122"/>
      <c r="G13" s="122"/>
    </row>
    <row r="14" spans="1:7" ht="15.75" customHeight="1">
      <c r="A14" s="122"/>
      <c r="B14" s="122"/>
      <c r="C14" s="122"/>
      <c r="D14" s="122"/>
      <c r="E14" s="122"/>
      <c r="F14" s="122"/>
      <c r="G14" s="122"/>
    </row>
    <row r="15" spans="1:7" ht="15.75" customHeight="1">
      <c r="A15" s="122"/>
      <c r="B15" s="122"/>
      <c r="C15" s="122"/>
      <c r="D15" s="122"/>
      <c r="E15" s="122"/>
      <c r="F15" s="122"/>
      <c r="G15" s="122"/>
    </row>
    <row r="16" spans="1:7" ht="15.75" customHeight="1">
      <c r="A16" s="122"/>
      <c r="B16" s="122"/>
      <c r="C16" s="122"/>
      <c r="D16" s="122"/>
      <c r="E16" s="122"/>
      <c r="F16" s="122"/>
      <c r="G16" s="122"/>
    </row>
    <row r="17" spans="1:7" ht="15.75" customHeight="1">
      <c r="A17" s="122"/>
      <c r="B17" s="122"/>
      <c r="C17" s="122"/>
      <c r="D17" s="122"/>
      <c r="E17" s="122"/>
      <c r="F17" s="122"/>
      <c r="G17" s="122"/>
    </row>
    <row r="18" spans="1:7" ht="15.75" customHeight="1">
      <c r="A18" s="122"/>
      <c r="B18" s="122"/>
      <c r="C18" s="122"/>
      <c r="D18" s="122"/>
      <c r="E18" s="122"/>
      <c r="F18" s="122"/>
      <c r="G18" s="122"/>
    </row>
    <row r="19" spans="1:7" ht="15.75" customHeight="1">
      <c r="A19" s="122"/>
      <c r="B19" s="122"/>
      <c r="C19" s="122"/>
      <c r="D19" s="122"/>
      <c r="E19" s="122"/>
      <c r="F19" s="122"/>
      <c r="G19" s="122"/>
    </row>
    <row r="20" spans="1:7" ht="15.75" customHeight="1">
      <c r="A20" s="122"/>
      <c r="B20" s="122"/>
      <c r="C20" s="122"/>
      <c r="D20" s="122"/>
      <c r="E20" s="122"/>
      <c r="F20" s="122"/>
      <c r="G20" s="122"/>
    </row>
    <row r="21" spans="1:7" ht="15.75" customHeight="1">
      <c r="A21" s="122"/>
      <c r="B21" s="122"/>
      <c r="C21" s="122"/>
      <c r="D21" s="122"/>
      <c r="E21" s="122"/>
      <c r="F21" s="122"/>
      <c r="G21" s="122"/>
    </row>
    <row r="22" spans="1:7" ht="15.75" customHeight="1">
      <c r="A22" s="122"/>
      <c r="B22" s="122"/>
      <c r="C22" s="122"/>
      <c r="D22" s="122"/>
      <c r="E22" s="122"/>
      <c r="F22" s="122"/>
      <c r="G22" s="122"/>
    </row>
    <row r="23" spans="1:7" ht="15.75" customHeight="1">
      <c r="A23" s="122"/>
      <c r="B23" s="122"/>
      <c r="C23" s="122"/>
      <c r="D23" s="122"/>
      <c r="E23" s="122"/>
      <c r="F23" s="122"/>
      <c r="G23" s="122"/>
    </row>
    <row r="24" spans="1:7" ht="15.75" customHeight="1">
      <c r="A24" s="122"/>
      <c r="B24" s="122"/>
      <c r="C24" s="122"/>
      <c r="D24" s="122"/>
      <c r="E24" s="122"/>
      <c r="F24" s="122"/>
      <c r="G24" s="122"/>
    </row>
    <row r="25" spans="1:7" ht="15.75" customHeight="1">
      <c r="A25" s="122"/>
      <c r="B25" s="122"/>
      <c r="C25" s="122"/>
      <c r="D25" s="122"/>
      <c r="E25" s="122"/>
      <c r="F25" s="122"/>
      <c r="G25" s="122"/>
    </row>
    <row r="26" spans="1:7" ht="15.75" customHeight="1">
      <c r="A26" s="122"/>
      <c r="B26" s="122"/>
      <c r="C26" s="122"/>
      <c r="D26" s="122"/>
      <c r="E26" s="122"/>
      <c r="F26" s="122"/>
      <c r="G26" s="122"/>
    </row>
    <row r="27" spans="1:7" ht="15.75" customHeight="1">
      <c r="A27" s="122"/>
      <c r="B27" s="122"/>
      <c r="C27" s="122"/>
      <c r="D27" s="122"/>
      <c r="E27" s="122"/>
      <c r="F27" s="122"/>
      <c r="G27" s="122"/>
    </row>
    <row r="28" spans="1:7" ht="15.75" customHeight="1">
      <c r="A28" s="122"/>
      <c r="B28" s="122"/>
      <c r="C28" s="122"/>
      <c r="D28" s="122"/>
      <c r="E28" s="122"/>
      <c r="F28" s="122"/>
      <c r="G28" s="122"/>
    </row>
    <row r="29" spans="1:7" ht="15.75" customHeight="1">
      <c r="A29" s="122"/>
      <c r="B29" s="122"/>
      <c r="C29" s="122"/>
      <c r="D29" s="122"/>
      <c r="E29" s="122"/>
      <c r="F29" s="122"/>
      <c r="G29" s="122"/>
    </row>
    <row r="30" spans="1:7" ht="15.75" customHeight="1">
      <c r="A30" s="122"/>
      <c r="B30" s="122"/>
      <c r="C30" s="122"/>
      <c r="D30" s="122"/>
      <c r="E30" s="122"/>
      <c r="F30" s="122"/>
      <c r="G30" s="122"/>
    </row>
    <row r="31" spans="1:7" ht="15.75" customHeight="1">
      <c r="A31" s="122"/>
      <c r="B31" s="122"/>
      <c r="C31" s="122"/>
      <c r="D31" s="122"/>
      <c r="E31" s="122"/>
      <c r="F31" s="122"/>
      <c r="G31" s="122"/>
    </row>
    <row r="32" spans="1:7" ht="15.75" customHeight="1">
      <c r="A32" s="122"/>
      <c r="B32" s="122"/>
      <c r="C32" s="122"/>
      <c r="D32" s="122"/>
      <c r="E32" s="122"/>
      <c r="F32" s="122"/>
      <c r="G32" s="122"/>
    </row>
    <row r="33" spans="1:7" ht="15.75" customHeight="1">
      <c r="A33" s="122"/>
      <c r="B33" s="122"/>
      <c r="C33" s="122"/>
      <c r="D33" s="122"/>
      <c r="E33" s="122"/>
      <c r="F33" s="122"/>
      <c r="G33" s="122"/>
    </row>
    <row r="34" spans="1:7" ht="15.75" customHeight="1">
      <c r="A34" s="122"/>
      <c r="B34" s="122"/>
      <c r="C34" s="122"/>
      <c r="D34" s="122"/>
      <c r="E34" s="122"/>
      <c r="F34" s="122"/>
      <c r="G34" s="122"/>
    </row>
    <row r="35" spans="1:7" ht="15.75" customHeight="1">
      <c r="A35" s="122"/>
      <c r="B35" s="122"/>
      <c r="C35" s="122"/>
      <c r="D35" s="122"/>
      <c r="E35" s="122"/>
      <c r="F35" s="122"/>
      <c r="G35" s="122"/>
    </row>
    <row r="36" spans="1:7" ht="15.75" customHeight="1">
      <c r="A36" s="122"/>
      <c r="B36" s="122"/>
      <c r="C36" s="122"/>
      <c r="D36" s="122"/>
      <c r="E36" s="122"/>
      <c r="F36" s="122"/>
      <c r="G36" s="122"/>
    </row>
    <row r="37" spans="1:7" ht="15.75" customHeight="1">
      <c r="A37" s="122"/>
      <c r="B37" s="122"/>
      <c r="C37" s="122"/>
      <c r="D37" s="122"/>
      <c r="E37" s="122"/>
      <c r="F37" s="122"/>
      <c r="G37" s="122"/>
    </row>
    <row r="38" spans="1:7" ht="15.75" customHeight="1">
      <c r="A38" s="122"/>
      <c r="B38" s="122"/>
      <c r="C38" s="122"/>
      <c r="D38" s="122"/>
      <c r="E38" s="122"/>
      <c r="F38" s="122"/>
      <c r="G38" s="122"/>
    </row>
    <row r="39" spans="1:7" ht="15.75" customHeight="1">
      <c r="A39" s="122"/>
      <c r="B39" s="122"/>
      <c r="C39" s="122"/>
      <c r="D39" s="122"/>
      <c r="E39" s="122"/>
      <c r="F39" s="122"/>
      <c r="G39" s="122"/>
    </row>
    <row r="40" spans="1:7" ht="15.75" customHeight="1">
      <c r="A40" s="122"/>
      <c r="B40" s="122"/>
      <c r="C40" s="122"/>
      <c r="D40" s="122"/>
      <c r="E40" s="122"/>
      <c r="F40" s="122"/>
      <c r="G40" s="122"/>
    </row>
    <row r="41" spans="1:7" ht="15.75" customHeight="1">
      <c r="A41" s="122"/>
      <c r="B41" s="122"/>
      <c r="C41" s="122"/>
      <c r="D41" s="122"/>
      <c r="E41" s="122"/>
      <c r="F41" s="122"/>
      <c r="G41" s="122"/>
    </row>
    <row r="42" spans="1:7" ht="15.75" customHeight="1">
      <c r="A42" s="122"/>
      <c r="B42" s="122"/>
      <c r="C42" s="122"/>
      <c r="D42" s="122"/>
      <c r="E42" s="122"/>
      <c r="F42" s="122"/>
      <c r="G42" s="122"/>
    </row>
    <row r="43" spans="1:7" ht="15.75" customHeight="1">
      <c r="A43" s="122"/>
      <c r="B43" s="122"/>
      <c r="C43" s="122"/>
      <c r="D43" s="122"/>
      <c r="E43" s="122"/>
      <c r="F43" s="122"/>
      <c r="G43" s="122"/>
    </row>
    <row r="44" spans="1:7" ht="15.75" customHeight="1">
      <c r="A44" s="122"/>
      <c r="B44" s="122"/>
      <c r="C44" s="122"/>
      <c r="D44" s="122"/>
      <c r="E44" s="122"/>
      <c r="F44" s="122"/>
      <c r="G44" s="122"/>
    </row>
    <row r="45" spans="1:7" ht="15.75" customHeight="1">
      <c r="A45" s="122"/>
      <c r="B45" s="122"/>
      <c r="C45" s="122"/>
      <c r="D45" s="122"/>
      <c r="E45" s="122"/>
      <c r="F45" s="122"/>
      <c r="G45" s="122"/>
    </row>
    <row r="46" spans="1:7" ht="14.1">
      <c r="A46" s="122"/>
      <c r="B46" s="122"/>
      <c r="C46" s="122"/>
      <c r="D46" s="122"/>
      <c r="E46" s="122"/>
      <c r="F46" s="122"/>
      <c r="G46" s="122"/>
    </row>
    <row r="47" spans="1:7" ht="14.1">
      <c r="A47" s="122"/>
      <c r="B47" s="122"/>
      <c r="C47" s="122"/>
      <c r="D47" s="122"/>
      <c r="E47" s="122"/>
      <c r="F47" s="122"/>
      <c r="G47" s="122"/>
    </row>
    <row r="48" spans="1:7" ht="14.1">
      <c r="A48" s="122"/>
      <c r="B48" s="122"/>
      <c r="C48" s="122"/>
      <c r="D48" s="122"/>
      <c r="E48" s="122"/>
      <c r="F48" s="122"/>
      <c r="G48" s="122"/>
    </row>
    <row r="49" spans="1:7" ht="14.1">
      <c r="A49" s="122"/>
      <c r="B49" s="122"/>
      <c r="C49" s="122"/>
      <c r="D49" s="122"/>
      <c r="E49" s="122"/>
      <c r="F49" s="122"/>
      <c r="G49" s="122"/>
    </row>
    <row r="50" spans="1:7" ht="14.1">
      <c r="A50" s="122"/>
      <c r="B50" s="122"/>
      <c r="C50" s="122"/>
      <c r="D50" s="122"/>
      <c r="E50" s="122"/>
      <c r="F50" s="122"/>
      <c r="G50" s="122"/>
    </row>
    <row r="51" spans="1:7" ht="14.1">
      <c r="A51" s="122"/>
      <c r="B51" s="122"/>
      <c r="C51" s="122"/>
      <c r="D51" s="122"/>
      <c r="E51" s="122"/>
      <c r="F51" s="122"/>
      <c r="G51" s="122"/>
    </row>
    <row r="52" spans="1:7" ht="14.1">
      <c r="A52" s="122"/>
      <c r="B52" s="122"/>
      <c r="C52" s="122"/>
      <c r="D52" s="122"/>
      <c r="E52" s="122"/>
      <c r="F52" s="122"/>
      <c r="G52" s="122"/>
    </row>
    <row r="53" spans="1:7" ht="14.1">
      <c r="A53" s="122"/>
      <c r="B53" s="122"/>
      <c r="C53" s="122"/>
      <c r="D53" s="122"/>
      <c r="E53" s="122"/>
      <c r="F53" s="122"/>
      <c r="G53" s="122"/>
    </row>
    <row r="54" spans="1:7" ht="14.1">
      <c r="A54" s="122"/>
      <c r="B54" s="122"/>
      <c r="C54" s="122"/>
      <c r="D54" s="122"/>
      <c r="E54" s="122"/>
      <c r="F54" s="122"/>
      <c r="G54" s="122"/>
    </row>
    <row r="55" spans="1:7" ht="14.1">
      <c r="A55" s="122"/>
      <c r="B55" s="122"/>
      <c r="C55" s="122"/>
      <c r="D55" s="122"/>
      <c r="E55" s="122"/>
      <c r="F55" s="122"/>
      <c r="G55" s="122"/>
    </row>
    <row r="56" spans="1:7" ht="14.1">
      <c r="A56" s="122"/>
      <c r="B56" s="122"/>
      <c r="C56" s="122"/>
      <c r="D56" s="122"/>
      <c r="E56" s="122"/>
      <c r="F56" s="122"/>
      <c r="G56" s="122"/>
    </row>
    <row r="57" spans="1:7" ht="14.1">
      <c r="A57" s="122"/>
      <c r="B57" s="122"/>
      <c r="C57" s="122"/>
      <c r="D57" s="122"/>
      <c r="E57" s="122"/>
      <c r="F57" s="122"/>
      <c r="G57" s="122"/>
    </row>
    <row r="58" spans="1:7" ht="14.1">
      <c r="A58" s="122"/>
      <c r="B58" s="122"/>
      <c r="C58" s="122"/>
      <c r="D58" s="122"/>
      <c r="E58" s="122"/>
      <c r="F58" s="122"/>
      <c r="G58" s="122"/>
    </row>
    <row r="59" spans="1:7" ht="14.1">
      <c r="A59" s="122"/>
      <c r="B59" s="122"/>
      <c r="C59" s="122"/>
      <c r="D59" s="122"/>
      <c r="E59" s="122"/>
      <c r="F59" s="122"/>
      <c r="G59" s="122"/>
    </row>
    <row r="60" spans="1:7" ht="14.1">
      <c r="A60" s="122"/>
      <c r="B60" s="122"/>
      <c r="C60" s="122"/>
      <c r="D60" s="122"/>
      <c r="E60" s="122"/>
      <c r="F60" s="122"/>
      <c r="G60" s="122"/>
    </row>
    <row r="61" spans="1:7" ht="14.1">
      <c r="A61" s="122"/>
      <c r="B61" s="122"/>
      <c r="C61" s="122"/>
      <c r="D61" s="122"/>
      <c r="E61" s="122"/>
      <c r="F61" s="122"/>
      <c r="G61" s="122"/>
    </row>
    <row r="62" spans="1:7" ht="14.1">
      <c r="A62" s="122"/>
      <c r="B62" s="122"/>
      <c r="C62" s="122"/>
      <c r="D62" s="122"/>
      <c r="E62" s="122"/>
      <c r="F62" s="122"/>
      <c r="G62" s="122"/>
    </row>
    <row r="63" spans="1:7" ht="14.1">
      <c r="A63" s="122"/>
      <c r="B63" s="122"/>
      <c r="C63" s="122"/>
      <c r="D63" s="122"/>
      <c r="E63" s="122"/>
      <c r="F63" s="122"/>
      <c r="G63" s="122"/>
    </row>
    <row r="64" spans="1:7" ht="14.1">
      <c r="A64" s="122"/>
      <c r="B64" s="122"/>
      <c r="C64" s="122"/>
      <c r="D64" s="122"/>
      <c r="E64" s="122"/>
      <c r="F64" s="122"/>
      <c r="G64" s="122"/>
    </row>
    <row r="65" spans="1:7" ht="14.1">
      <c r="A65" s="122"/>
      <c r="B65" s="122"/>
      <c r="C65" s="122"/>
      <c r="D65" s="122"/>
      <c r="E65" s="122"/>
      <c r="F65" s="122"/>
      <c r="G65" s="122"/>
    </row>
    <row r="66" spans="1:7" ht="14.1">
      <c r="A66" s="122"/>
      <c r="B66" s="122"/>
      <c r="C66" s="122"/>
      <c r="D66" s="122"/>
      <c r="E66" s="122"/>
      <c r="F66" s="122"/>
      <c r="G66" s="122"/>
    </row>
    <row r="67" spans="1:7" ht="14.1">
      <c r="A67" s="122"/>
      <c r="B67" s="122"/>
      <c r="C67" s="122"/>
      <c r="D67" s="122"/>
      <c r="E67" s="122"/>
      <c r="F67" s="122"/>
      <c r="G67" s="122"/>
    </row>
    <row r="68" spans="1:7" ht="14.1">
      <c r="A68" s="122"/>
      <c r="B68" s="122"/>
      <c r="C68" s="122"/>
      <c r="D68" s="122"/>
      <c r="E68" s="122"/>
      <c r="F68" s="122"/>
      <c r="G68" s="122"/>
    </row>
    <row r="69" spans="1:7" ht="14.1">
      <c r="A69" s="122"/>
      <c r="B69" s="122"/>
      <c r="C69" s="122"/>
      <c r="D69" s="122"/>
      <c r="E69" s="122"/>
      <c r="F69" s="122"/>
      <c r="G69" s="122"/>
    </row>
    <row r="70" spans="1:7" ht="14.1">
      <c r="A70" s="122"/>
      <c r="B70" s="122"/>
      <c r="C70" s="122"/>
      <c r="D70" s="122"/>
      <c r="E70" s="122"/>
      <c r="F70" s="122"/>
      <c r="G70" s="122"/>
    </row>
    <row r="71" spans="1:7" ht="14.1">
      <c r="A71" s="122"/>
      <c r="B71" s="122"/>
      <c r="C71" s="122"/>
      <c r="D71" s="122"/>
      <c r="E71" s="122"/>
      <c r="F71" s="122"/>
      <c r="G71" s="122"/>
    </row>
    <row r="72" spans="1:7" ht="14.1">
      <c r="A72" s="122"/>
      <c r="B72" s="122"/>
      <c r="C72" s="122"/>
      <c r="D72" s="122"/>
      <c r="E72" s="122"/>
      <c r="F72" s="122"/>
      <c r="G72" s="122"/>
    </row>
    <row r="73" spans="1:7" ht="14.1">
      <c r="A73" s="122"/>
      <c r="B73" s="122"/>
      <c r="C73" s="122"/>
      <c r="D73" s="122"/>
      <c r="E73" s="122"/>
      <c r="F73" s="122"/>
      <c r="G73" s="122"/>
    </row>
    <row r="74" spans="1:7" ht="14.1">
      <c r="A74" s="122"/>
      <c r="B74" s="122"/>
      <c r="C74" s="122"/>
      <c r="D74" s="122"/>
      <c r="E74" s="122"/>
      <c r="F74" s="122"/>
      <c r="G74" s="122"/>
    </row>
    <row r="75" spans="1:7" ht="14.1">
      <c r="A75" s="122"/>
      <c r="B75" s="122"/>
      <c r="C75" s="122"/>
      <c r="D75" s="122"/>
      <c r="E75" s="122"/>
      <c r="F75" s="122"/>
      <c r="G75" s="122"/>
    </row>
    <row r="76" spans="1:7" ht="14.1">
      <c r="A76" s="122"/>
      <c r="B76" s="122"/>
      <c r="C76" s="122"/>
      <c r="D76" s="122"/>
      <c r="E76" s="122"/>
      <c r="F76" s="122"/>
      <c r="G76" s="122"/>
    </row>
    <row r="77" spans="1:7" ht="14.1">
      <c r="A77" s="122"/>
      <c r="B77" s="122"/>
      <c r="C77" s="122"/>
      <c r="D77" s="122"/>
      <c r="E77" s="122"/>
      <c r="F77" s="122"/>
      <c r="G77" s="122"/>
    </row>
    <row r="78" spans="1:7" ht="14.1">
      <c r="A78" s="122"/>
      <c r="B78" s="122"/>
      <c r="C78" s="122"/>
      <c r="D78" s="122"/>
      <c r="E78" s="122"/>
      <c r="F78" s="122"/>
      <c r="G78" s="122"/>
    </row>
    <row r="79" spans="1:7" ht="14.1">
      <c r="A79" s="122"/>
      <c r="B79" s="122"/>
      <c r="C79" s="122"/>
      <c r="D79" s="122"/>
      <c r="E79" s="122"/>
      <c r="F79" s="122"/>
      <c r="G79" s="122"/>
    </row>
    <row r="80" spans="1:7" ht="14.1">
      <c r="A80" s="122"/>
      <c r="B80" s="122"/>
      <c r="C80" s="122"/>
      <c r="D80" s="122"/>
      <c r="E80" s="122"/>
      <c r="F80" s="122"/>
      <c r="G80" s="122"/>
    </row>
    <row r="81" spans="1:7" ht="14.1">
      <c r="A81" s="122"/>
      <c r="B81" s="122"/>
      <c r="C81" s="122"/>
      <c r="D81" s="122"/>
      <c r="E81" s="122"/>
      <c r="F81" s="122"/>
      <c r="G81" s="122"/>
    </row>
    <row r="82" spans="1:7" ht="14.1">
      <c r="A82" s="122"/>
      <c r="B82" s="122"/>
      <c r="C82" s="122"/>
      <c r="D82" s="122"/>
      <c r="E82" s="122"/>
      <c r="F82" s="122"/>
      <c r="G82" s="122"/>
    </row>
    <row r="83" spans="1:7" ht="14.1">
      <c r="A83" s="122"/>
      <c r="B83" s="122"/>
      <c r="C83" s="122"/>
      <c r="D83" s="122"/>
      <c r="E83" s="122"/>
      <c r="F83" s="122"/>
      <c r="G83" s="122"/>
    </row>
    <row r="84" spans="1:7" ht="14.1">
      <c r="A84" s="122"/>
      <c r="B84" s="122"/>
      <c r="C84" s="122"/>
      <c r="D84" s="122"/>
      <c r="E84" s="122"/>
      <c r="F84" s="122"/>
      <c r="G84" s="122"/>
    </row>
    <row r="85" spans="1:7" ht="14.1">
      <c r="A85" s="122"/>
      <c r="B85" s="122"/>
      <c r="C85" s="122"/>
      <c r="D85" s="122"/>
      <c r="E85" s="122"/>
      <c r="F85" s="122"/>
      <c r="G85" s="122"/>
    </row>
    <row r="86" spans="1:7" ht="14.1">
      <c r="A86" s="122"/>
      <c r="B86" s="122"/>
      <c r="C86" s="122"/>
      <c r="D86" s="122"/>
      <c r="E86" s="122"/>
      <c r="F86" s="122"/>
      <c r="G86" s="122"/>
    </row>
    <row r="87" spans="1:7" ht="14.1">
      <c r="A87" s="122"/>
      <c r="B87" s="122"/>
      <c r="C87" s="122"/>
      <c r="D87" s="122"/>
      <c r="E87" s="122"/>
      <c r="F87" s="122"/>
      <c r="G87" s="122"/>
    </row>
    <row r="88" spans="1:7" ht="14.1">
      <c r="A88" s="122"/>
      <c r="B88" s="122"/>
      <c r="C88" s="122"/>
      <c r="D88" s="122"/>
      <c r="E88" s="122"/>
      <c r="F88" s="122"/>
      <c r="G88" s="122"/>
    </row>
    <row r="89" spans="1:7" ht="14.1">
      <c r="A89" s="122"/>
      <c r="B89" s="122"/>
      <c r="C89" s="122"/>
      <c r="D89" s="122"/>
      <c r="E89" s="122"/>
      <c r="F89" s="122"/>
      <c r="G89" s="122"/>
    </row>
    <row r="90" spans="1:7" ht="14.1">
      <c r="A90" s="122"/>
      <c r="B90" s="122"/>
      <c r="C90" s="122"/>
      <c r="D90" s="122"/>
      <c r="E90" s="122"/>
      <c r="F90" s="122"/>
      <c r="G90" s="122"/>
    </row>
    <row r="91" spans="1:7" ht="14.1">
      <c r="A91" s="122"/>
      <c r="B91" s="122"/>
      <c r="C91" s="122"/>
      <c r="D91" s="122"/>
      <c r="E91" s="122"/>
      <c r="F91" s="122"/>
      <c r="G91" s="122"/>
    </row>
    <row r="92" spans="1:7" ht="14.1">
      <c r="A92" s="122"/>
      <c r="B92" s="122"/>
      <c r="C92" s="122"/>
      <c r="D92" s="122"/>
      <c r="E92" s="122"/>
      <c r="F92" s="122"/>
      <c r="G92" s="122"/>
    </row>
    <row r="93" spans="1:7" ht="14.1">
      <c r="A93" s="122"/>
      <c r="B93" s="122"/>
      <c r="C93" s="122"/>
      <c r="D93" s="122"/>
      <c r="E93" s="122"/>
      <c r="F93" s="122"/>
      <c r="G93" s="122"/>
    </row>
    <row r="94" spans="1:7" ht="14.1">
      <c r="A94" s="122"/>
      <c r="B94" s="122"/>
      <c r="C94" s="122"/>
      <c r="D94" s="122"/>
      <c r="E94" s="122"/>
      <c r="F94" s="122"/>
      <c r="G94" s="122"/>
    </row>
    <row r="95" spans="1:7" ht="14.1">
      <c r="A95" s="122"/>
      <c r="B95" s="122"/>
      <c r="C95" s="122"/>
      <c r="D95" s="122"/>
      <c r="E95" s="122"/>
      <c r="F95" s="122"/>
      <c r="G95" s="122"/>
    </row>
    <row r="96" spans="1:7" ht="14.1">
      <c r="A96" s="122"/>
      <c r="B96" s="122"/>
      <c r="C96" s="122"/>
      <c r="D96" s="122"/>
      <c r="E96" s="122"/>
      <c r="F96" s="122"/>
      <c r="G96" s="122"/>
    </row>
    <row r="97" spans="1:7" ht="14.1">
      <c r="A97" s="122"/>
      <c r="B97" s="122"/>
      <c r="C97" s="122"/>
      <c r="D97" s="122"/>
      <c r="E97" s="122"/>
      <c r="F97" s="122"/>
      <c r="G97" s="122"/>
    </row>
    <row r="98" spans="1:7" ht="14.1">
      <c r="A98" s="122"/>
      <c r="B98" s="122"/>
      <c r="C98" s="122"/>
      <c r="D98" s="122"/>
      <c r="E98" s="122"/>
      <c r="F98" s="122"/>
      <c r="G98" s="122"/>
    </row>
    <row r="99" spans="1:7" ht="14.1">
      <c r="A99" s="122"/>
      <c r="B99" s="122"/>
      <c r="C99" s="122"/>
      <c r="D99" s="122"/>
      <c r="E99" s="122"/>
      <c r="F99" s="122"/>
      <c r="G99" s="122"/>
    </row>
    <row r="100" spans="1:7" ht="14.1">
      <c r="A100" s="122"/>
      <c r="B100" s="122"/>
      <c r="C100" s="122"/>
      <c r="D100" s="122"/>
      <c r="E100" s="122"/>
      <c r="F100" s="122"/>
      <c r="G100" s="122"/>
    </row>
    <row r="101" spans="1:7" ht="14.1">
      <c r="A101" s="122"/>
      <c r="B101" s="122"/>
      <c r="C101" s="122"/>
      <c r="D101" s="122"/>
      <c r="E101" s="122"/>
      <c r="F101" s="122"/>
      <c r="G101" s="122"/>
    </row>
    <row r="102" spans="1:7" ht="14.1">
      <c r="A102" s="122"/>
      <c r="B102" s="122"/>
      <c r="C102" s="122"/>
      <c r="D102" s="122"/>
      <c r="E102" s="122"/>
      <c r="F102" s="122"/>
      <c r="G102" s="122"/>
    </row>
    <row r="103" spans="1:7" ht="14.1">
      <c r="A103" s="122"/>
      <c r="B103" s="122"/>
      <c r="C103" s="122"/>
      <c r="D103" s="122"/>
      <c r="E103" s="122"/>
      <c r="F103" s="122"/>
      <c r="G103" s="122"/>
    </row>
    <row r="104" spans="1:7" ht="14.1">
      <c r="A104" s="122"/>
      <c r="B104" s="122"/>
      <c r="C104" s="122"/>
      <c r="D104" s="122"/>
      <c r="E104" s="122"/>
      <c r="F104" s="122"/>
      <c r="G104" s="122"/>
    </row>
    <row r="105" spans="1:7" ht="14.1">
      <c r="A105" s="122"/>
      <c r="B105" s="122"/>
      <c r="C105" s="122"/>
      <c r="D105" s="122"/>
      <c r="E105" s="122"/>
      <c r="F105" s="122"/>
      <c r="G105" s="122"/>
    </row>
    <row r="106" spans="1:7" ht="14.1">
      <c r="A106" s="122"/>
      <c r="B106" s="122"/>
      <c r="C106" s="122"/>
      <c r="D106" s="122"/>
      <c r="E106" s="122"/>
      <c r="F106" s="122"/>
      <c r="G106" s="122"/>
    </row>
    <row r="107" spans="1:7" ht="14.1">
      <c r="A107" s="122"/>
      <c r="B107" s="122"/>
      <c r="C107" s="122"/>
      <c r="D107" s="122"/>
      <c r="E107" s="122"/>
      <c r="F107" s="122"/>
      <c r="G107" s="122"/>
    </row>
    <row r="108" spans="1:7" ht="14.1">
      <c r="A108" s="122"/>
      <c r="B108" s="122"/>
      <c r="C108" s="122"/>
      <c r="D108" s="122"/>
      <c r="E108" s="122"/>
      <c r="F108" s="122"/>
      <c r="G108" s="122"/>
    </row>
    <row r="109" spans="1:7" ht="14.1">
      <c r="A109" s="122"/>
      <c r="B109" s="122"/>
      <c r="C109" s="122"/>
      <c r="D109" s="122"/>
      <c r="E109" s="122"/>
      <c r="F109" s="122"/>
      <c r="G109" s="122"/>
    </row>
    <row r="110" spans="1:7" ht="14.1">
      <c r="A110" s="122"/>
      <c r="B110" s="122"/>
      <c r="C110" s="122"/>
      <c r="D110" s="122"/>
      <c r="E110" s="122"/>
      <c r="F110" s="122"/>
      <c r="G110" s="122"/>
    </row>
    <row r="111" spans="1:7" ht="14.1">
      <c r="A111" s="122"/>
      <c r="B111" s="122"/>
      <c r="C111" s="122"/>
      <c r="D111" s="122"/>
      <c r="E111" s="122"/>
      <c r="F111" s="122"/>
      <c r="G111" s="122"/>
    </row>
    <row r="112" spans="1:7" ht="14.1">
      <c r="A112" s="122"/>
      <c r="B112" s="122"/>
      <c r="C112" s="122"/>
      <c r="D112" s="122"/>
      <c r="E112" s="122"/>
      <c r="F112" s="122"/>
      <c r="G112" s="122"/>
    </row>
    <row r="113" spans="1:7" ht="14.1">
      <c r="A113" s="122"/>
      <c r="B113" s="122"/>
      <c r="C113" s="122"/>
      <c r="D113" s="122"/>
      <c r="E113" s="122"/>
      <c r="F113" s="122"/>
      <c r="G113" s="122"/>
    </row>
    <row r="114" spans="1:7" ht="14.1">
      <c r="A114" s="122"/>
      <c r="B114" s="122"/>
      <c r="C114" s="122"/>
      <c r="D114" s="122"/>
      <c r="E114" s="122"/>
      <c r="F114" s="122"/>
      <c r="G114" s="122"/>
    </row>
    <row r="115" spans="1:7" ht="14.1">
      <c r="A115" s="122"/>
      <c r="B115" s="122"/>
      <c r="C115" s="122"/>
      <c r="D115" s="122"/>
      <c r="E115" s="122"/>
      <c r="F115" s="122"/>
      <c r="G115" s="122"/>
    </row>
    <row r="116" spans="1:7" ht="14.1">
      <c r="A116" s="122"/>
      <c r="B116" s="122"/>
      <c r="C116" s="122"/>
      <c r="D116" s="122"/>
      <c r="E116" s="122"/>
      <c r="F116" s="122"/>
      <c r="G116" s="122"/>
    </row>
    <row r="117" spans="1:7" ht="14.1">
      <c r="A117" s="122"/>
      <c r="B117" s="122"/>
      <c r="C117" s="122"/>
      <c r="D117" s="122"/>
      <c r="E117" s="122"/>
      <c r="F117" s="122"/>
      <c r="G117" s="122"/>
    </row>
    <row r="118" spans="1:7" ht="14.1">
      <c r="A118" s="122"/>
      <c r="B118" s="122"/>
      <c r="C118" s="122"/>
      <c r="D118" s="122"/>
      <c r="E118" s="122"/>
      <c r="F118" s="122"/>
      <c r="G118" s="122"/>
    </row>
    <row r="119" spans="1:7" ht="14.1">
      <c r="A119" s="122"/>
      <c r="B119" s="122"/>
      <c r="C119" s="122"/>
      <c r="D119" s="122"/>
      <c r="E119" s="122"/>
      <c r="F119" s="122"/>
      <c r="G119" s="122"/>
    </row>
    <row r="120" spans="1:7" ht="14.1">
      <c r="A120" s="122"/>
      <c r="B120" s="122"/>
      <c r="C120" s="122"/>
      <c r="D120" s="122"/>
      <c r="E120" s="122"/>
      <c r="F120" s="122"/>
      <c r="G120" s="122"/>
    </row>
    <row r="121" spans="1:7" ht="14.1">
      <c r="A121" s="122"/>
      <c r="B121" s="122"/>
      <c r="C121" s="122"/>
      <c r="D121" s="122"/>
      <c r="E121" s="122"/>
      <c r="F121" s="122"/>
      <c r="G121" s="122"/>
    </row>
    <row r="122" spans="1:7" ht="14.1">
      <c r="A122" s="122"/>
      <c r="B122" s="122"/>
      <c r="C122" s="122"/>
      <c r="D122" s="122"/>
      <c r="E122" s="122"/>
      <c r="F122" s="122"/>
      <c r="G122" s="122"/>
    </row>
    <row r="123" spans="1:7" ht="14.1">
      <c r="A123" s="122"/>
      <c r="B123" s="122"/>
      <c r="C123" s="122"/>
      <c r="D123" s="122"/>
      <c r="E123" s="122"/>
      <c r="F123" s="122"/>
      <c r="G123" s="122"/>
    </row>
    <row r="124" spans="1:7" ht="14.1">
      <c r="A124" s="122"/>
      <c r="B124" s="122"/>
      <c r="C124" s="122"/>
      <c r="D124" s="122"/>
      <c r="E124" s="122"/>
      <c r="F124" s="122"/>
      <c r="G124" s="122"/>
    </row>
    <row r="125" spans="1:7" ht="14.1">
      <c r="A125" s="122"/>
      <c r="B125" s="122"/>
      <c r="C125" s="122"/>
      <c r="D125" s="122"/>
      <c r="E125" s="122"/>
      <c r="F125" s="122"/>
      <c r="G125" s="122"/>
    </row>
    <row r="126" spans="1:7" ht="14.1">
      <c r="A126" s="122"/>
      <c r="B126" s="122"/>
      <c r="C126" s="122"/>
      <c r="D126" s="122"/>
      <c r="E126" s="122"/>
      <c r="F126" s="122"/>
      <c r="G126" s="122"/>
    </row>
    <row r="127" spans="1:7" ht="14.1">
      <c r="A127" s="122"/>
      <c r="B127" s="122"/>
      <c r="C127" s="122"/>
      <c r="D127" s="122"/>
      <c r="E127" s="122"/>
      <c r="F127" s="122"/>
      <c r="G127" s="122"/>
    </row>
    <row r="128" spans="1:7" ht="14.1">
      <c r="A128" s="122"/>
      <c r="B128" s="122"/>
      <c r="C128" s="122"/>
      <c r="D128" s="122"/>
      <c r="E128" s="122"/>
      <c r="F128" s="122"/>
      <c r="G128" s="122"/>
    </row>
    <row r="129" spans="1:7" ht="14.1">
      <c r="A129" s="122"/>
      <c r="B129" s="122"/>
      <c r="C129" s="122"/>
      <c r="D129" s="122"/>
      <c r="E129" s="122"/>
      <c r="F129" s="122"/>
      <c r="G129" s="122"/>
    </row>
    <row r="130" spans="1:7" ht="14.1">
      <c r="A130" s="122"/>
      <c r="B130" s="122"/>
      <c r="C130" s="122"/>
      <c r="D130" s="122"/>
      <c r="E130" s="122"/>
      <c r="F130" s="122"/>
      <c r="G130" s="122"/>
    </row>
    <row r="131" spans="1:7" ht="14.1">
      <c r="A131" s="122"/>
      <c r="B131" s="122"/>
      <c r="C131" s="122"/>
      <c r="D131" s="122"/>
      <c r="E131" s="122"/>
      <c r="F131" s="122"/>
      <c r="G131" s="122"/>
    </row>
    <row r="132" spans="1:7" ht="14.1">
      <c r="A132" s="122"/>
      <c r="B132" s="122"/>
      <c r="C132" s="122"/>
      <c r="D132" s="122"/>
      <c r="E132" s="122"/>
      <c r="F132" s="122"/>
      <c r="G132" s="122"/>
    </row>
    <row r="133" spans="1:7" ht="14.1">
      <c r="A133" s="122"/>
      <c r="B133" s="122"/>
      <c r="C133" s="122"/>
      <c r="D133" s="122"/>
      <c r="E133" s="122"/>
      <c r="F133" s="122"/>
      <c r="G133" s="122"/>
    </row>
    <row r="134" spans="1:7" ht="14.1">
      <c r="A134" s="122"/>
      <c r="B134" s="122"/>
      <c r="C134" s="122"/>
      <c r="D134" s="122"/>
      <c r="E134" s="122"/>
      <c r="F134" s="122"/>
      <c r="G134" s="122"/>
    </row>
    <row r="135" spans="1:7" ht="14.1">
      <c r="A135" s="122"/>
      <c r="B135" s="122"/>
      <c r="C135" s="122"/>
      <c r="D135" s="122"/>
      <c r="E135" s="122"/>
      <c r="F135" s="122"/>
      <c r="G135" s="122"/>
    </row>
    <row r="136" spans="1:7" ht="14.1">
      <c r="A136" s="122"/>
      <c r="B136" s="122"/>
      <c r="C136" s="122"/>
      <c r="D136" s="122"/>
      <c r="E136" s="122"/>
      <c r="F136" s="122"/>
      <c r="G136" s="122"/>
    </row>
    <row r="137" spans="1:7" ht="14.1">
      <c r="A137" s="122"/>
      <c r="B137" s="122"/>
      <c r="C137" s="122"/>
      <c r="D137" s="122"/>
      <c r="E137" s="122"/>
      <c r="F137" s="122"/>
      <c r="G137" s="122"/>
    </row>
    <row r="138" spans="1:7" ht="14.1">
      <c r="A138" s="122"/>
      <c r="B138" s="122"/>
      <c r="C138" s="122"/>
      <c r="D138" s="122"/>
      <c r="E138" s="122"/>
      <c r="F138" s="122"/>
      <c r="G138" s="122"/>
    </row>
    <row r="139" spans="1:7" ht="14.1">
      <c r="A139" s="122"/>
      <c r="B139" s="122"/>
      <c r="C139" s="122"/>
      <c r="D139" s="122"/>
      <c r="E139" s="122"/>
      <c r="F139" s="122"/>
      <c r="G139" s="122"/>
    </row>
    <row r="140" spans="1:7" ht="14.1">
      <c r="A140" s="122"/>
      <c r="B140" s="122"/>
      <c r="C140" s="122"/>
      <c r="D140" s="122"/>
      <c r="E140" s="122"/>
      <c r="F140" s="122"/>
      <c r="G140" s="122"/>
    </row>
    <row r="141" spans="1:7" ht="14.1">
      <c r="A141" s="122"/>
      <c r="B141" s="122"/>
      <c r="C141" s="122"/>
      <c r="D141" s="122"/>
      <c r="E141" s="122"/>
      <c r="F141" s="122"/>
      <c r="G141" s="122"/>
    </row>
    <row r="142" spans="1:7" ht="14.1">
      <c r="A142" s="122"/>
      <c r="B142" s="122"/>
      <c r="C142" s="122"/>
      <c r="D142" s="122"/>
      <c r="E142" s="122"/>
      <c r="F142" s="122"/>
      <c r="G142" s="122"/>
    </row>
    <row r="143" spans="1:7" ht="14.1">
      <c r="A143" s="122"/>
      <c r="B143" s="122"/>
      <c r="C143" s="122"/>
      <c r="D143" s="122"/>
      <c r="E143" s="122"/>
      <c r="F143" s="122"/>
      <c r="G143" s="122"/>
    </row>
    <row r="144" spans="1:7" ht="14.1">
      <c r="A144" s="122"/>
      <c r="B144" s="122"/>
      <c r="C144" s="122"/>
      <c r="D144" s="122"/>
      <c r="E144" s="122"/>
      <c r="F144" s="122"/>
      <c r="G144" s="122"/>
    </row>
    <row r="145" spans="1:7" ht="14.1">
      <c r="A145" s="122"/>
      <c r="B145" s="122"/>
      <c r="C145" s="122"/>
      <c r="D145" s="122"/>
      <c r="E145" s="122"/>
      <c r="F145" s="122"/>
      <c r="G145" s="122"/>
    </row>
    <row r="146" spans="1:7" ht="14.1">
      <c r="A146" s="122"/>
      <c r="B146" s="122"/>
      <c r="C146" s="122"/>
      <c r="D146" s="122"/>
      <c r="E146" s="122"/>
      <c r="F146" s="122"/>
      <c r="G146" s="122"/>
    </row>
    <row r="147" spans="1:7" ht="14.1">
      <c r="A147" s="122"/>
      <c r="B147" s="122"/>
      <c r="C147" s="122"/>
      <c r="D147" s="122"/>
      <c r="E147" s="122"/>
      <c r="F147" s="122"/>
      <c r="G147" s="122"/>
    </row>
    <row r="148" spans="1:7" ht="14.1">
      <c r="A148" s="122"/>
      <c r="B148" s="122"/>
      <c r="C148" s="122"/>
      <c r="D148" s="122"/>
      <c r="E148" s="122"/>
      <c r="F148" s="122"/>
      <c r="G148" s="122"/>
    </row>
    <row r="149" spans="1:7" ht="14.1">
      <c r="A149" s="122"/>
      <c r="B149" s="122"/>
      <c r="C149" s="122"/>
      <c r="D149" s="122"/>
      <c r="E149" s="122"/>
      <c r="F149" s="122"/>
      <c r="G149" s="122"/>
    </row>
    <row r="150" spans="1:7" ht="14.1">
      <c r="A150" s="122"/>
      <c r="B150" s="122"/>
      <c r="C150" s="122"/>
      <c r="D150" s="122"/>
      <c r="E150" s="122"/>
      <c r="F150" s="122"/>
      <c r="G150" s="122"/>
    </row>
    <row r="151" spans="1:7" ht="14.1">
      <c r="A151" s="122"/>
      <c r="B151" s="122"/>
      <c r="C151" s="122"/>
      <c r="D151" s="122"/>
      <c r="E151" s="122"/>
      <c r="F151" s="122"/>
      <c r="G151" s="122"/>
    </row>
    <row r="152" spans="1:7" ht="14.1">
      <c r="A152" s="122"/>
      <c r="B152" s="122"/>
      <c r="C152" s="122"/>
      <c r="D152" s="122"/>
      <c r="E152" s="122"/>
      <c r="F152" s="122"/>
      <c r="G152" s="122"/>
    </row>
    <row r="153" spans="1:7" ht="14.1">
      <c r="A153" s="122"/>
      <c r="B153" s="122"/>
      <c r="C153" s="122"/>
      <c r="D153" s="122"/>
      <c r="E153" s="122"/>
      <c r="F153" s="122"/>
      <c r="G153" s="122"/>
    </row>
    <row r="154" spans="1:7" ht="14.1">
      <c r="A154" s="122"/>
      <c r="B154" s="122"/>
      <c r="C154" s="122"/>
      <c r="D154" s="122"/>
      <c r="E154" s="122"/>
      <c r="F154" s="122"/>
      <c r="G154" s="122"/>
    </row>
    <row r="155" spans="1:7" ht="14.1">
      <c r="A155" s="122"/>
      <c r="B155" s="122"/>
      <c r="C155" s="122"/>
      <c r="D155" s="122"/>
      <c r="E155" s="122"/>
      <c r="F155" s="122"/>
      <c r="G155" s="122"/>
    </row>
    <row r="156" spans="1:7" ht="14.1">
      <c r="A156" s="122"/>
      <c r="B156" s="122"/>
      <c r="C156" s="122"/>
      <c r="D156" s="122"/>
      <c r="E156" s="122"/>
      <c r="F156" s="122"/>
      <c r="G156" s="122"/>
    </row>
    <row r="157" spans="1:7" ht="14.1">
      <c r="A157" s="122"/>
      <c r="B157" s="122"/>
      <c r="C157" s="122"/>
      <c r="D157" s="122"/>
      <c r="E157" s="122"/>
      <c r="F157" s="122"/>
      <c r="G157" s="122"/>
    </row>
    <row r="158" spans="1:7" ht="14.1">
      <c r="A158" s="122"/>
      <c r="B158" s="122"/>
      <c r="C158" s="122"/>
      <c r="D158" s="122"/>
      <c r="E158" s="122"/>
      <c r="F158" s="122"/>
      <c r="G158" s="122"/>
    </row>
    <row r="159" spans="1:7" ht="14.1">
      <c r="A159" s="122"/>
      <c r="B159" s="122"/>
      <c r="C159" s="122"/>
      <c r="D159" s="122"/>
      <c r="E159" s="122"/>
      <c r="F159" s="122"/>
      <c r="G159" s="122"/>
    </row>
    <row r="160" spans="1:7" ht="14.1">
      <c r="A160" s="122"/>
      <c r="B160" s="122"/>
      <c r="C160" s="122"/>
      <c r="D160" s="122"/>
      <c r="E160" s="122"/>
      <c r="F160" s="122"/>
      <c r="G160" s="122"/>
    </row>
    <row r="161" spans="1:7" ht="14.1">
      <c r="A161" s="122"/>
      <c r="B161" s="122"/>
      <c r="C161" s="122"/>
      <c r="D161" s="122"/>
      <c r="E161" s="122"/>
      <c r="F161" s="122"/>
      <c r="G161" s="122"/>
    </row>
    <row r="162" spans="1:7" ht="14.1">
      <c r="A162" s="122"/>
      <c r="B162" s="122"/>
      <c r="C162" s="122"/>
      <c r="D162" s="122"/>
      <c r="E162" s="122"/>
      <c r="F162" s="122"/>
      <c r="G162" s="122"/>
    </row>
    <row r="163" spans="1:7" ht="14.1">
      <c r="A163" s="122"/>
      <c r="B163" s="122"/>
      <c r="C163" s="122"/>
      <c r="D163" s="122"/>
      <c r="E163" s="122"/>
      <c r="F163" s="122"/>
      <c r="G163" s="122"/>
    </row>
    <row r="164" spans="1:7" ht="14.1">
      <c r="A164" s="122"/>
      <c r="B164" s="122"/>
      <c r="C164" s="122"/>
      <c r="D164" s="122"/>
      <c r="E164" s="122"/>
      <c r="F164" s="122"/>
      <c r="G164" s="122"/>
    </row>
    <row r="165" spans="1:7" ht="14.1">
      <c r="A165" s="122"/>
      <c r="B165" s="122"/>
      <c r="C165" s="122"/>
      <c r="D165" s="122"/>
      <c r="E165" s="122"/>
      <c r="F165" s="122"/>
      <c r="G165" s="122"/>
    </row>
    <row r="166" spans="1:7" ht="14.1">
      <c r="A166" s="122"/>
      <c r="B166" s="122"/>
      <c r="C166" s="122"/>
      <c r="D166" s="122"/>
      <c r="E166" s="122"/>
      <c r="F166" s="122"/>
      <c r="G166" s="122"/>
    </row>
    <row r="167" spans="1:7" ht="14.1">
      <c r="A167" s="122"/>
      <c r="B167" s="122"/>
      <c r="C167" s="122"/>
      <c r="D167" s="122"/>
      <c r="E167" s="122"/>
      <c r="F167" s="122"/>
      <c r="G167" s="122"/>
    </row>
    <row r="168" spans="1:7" ht="14.1">
      <c r="A168" s="122"/>
      <c r="B168" s="122"/>
      <c r="C168" s="122"/>
      <c r="D168" s="122"/>
      <c r="E168" s="122"/>
      <c r="F168" s="122"/>
      <c r="G168" s="122"/>
    </row>
    <row r="169" spans="1:7" ht="14.1">
      <c r="A169" s="122"/>
      <c r="B169" s="122"/>
      <c r="C169" s="122"/>
      <c r="D169" s="122"/>
      <c r="E169" s="122"/>
      <c r="F169" s="122"/>
      <c r="G169" s="122"/>
    </row>
    <row r="170" spans="1:7" ht="14.1">
      <c r="A170" s="122"/>
      <c r="B170" s="122"/>
      <c r="C170" s="122"/>
      <c r="D170" s="122"/>
      <c r="E170" s="122"/>
      <c r="F170" s="122"/>
      <c r="G170" s="122"/>
    </row>
    <row r="171" spans="1:7" ht="14.1">
      <c r="A171" s="122"/>
      <c r="B171" s="122"/>
      <c r="C171" s="122"/>
      <c r="D171" s="122"/>
      <c r="E171" s="122"/>
      <c r="F171" s="122"/>
      <c r="G171" s="122"/>
    </row>
    <row r="172" spans="1:7" ht="14.1">
      <c r="A172" s="122"/>
      <c r="B172" s="122"/>
      <c r="C172" s="122"/>
      <c r="D172" s="122"/>
      <c r="E172" s="122"/>
      <c r="F172" s="122"/>
      <c r="G172" s="122"/>
    </row>
    <row r="173" spans="1:7" ht="14.1">
      <c r="A173" s="122"/>
      <c r="B173" s="122"/>
      <c r="C173" s="122"/>
      <c r="D173" s="122"/>
      <c r="E173" s="122"/>
      <c r="F173" s="122"/>
      <c r="G173" s="122"/>
    </row>
    <row r="174" spans="1:7" ht="14.1">
      <c r="A174" s="122"/>
      <c r="B174" s="122"/>
      <c r="C174" s="122"/>
      <c r="D174" s="122"/>
      <c r="E174" s="122"/>
      <c r="F174" s="122"/>
      <c r="G174" s="122"/>
    </row>
    <row r="175" spans="1:7" ht="14.1">
      <c r="A175" s="122"/>
      <c r="B175" s="122"/>
      <c r="C175" s="122"/>
      <c r="D175" s="122"/>
      <c r="E175" s="122"/>
      <c r="F175" s="122"/>
      <c r="G175" s="122"/>
    </row>
    <row r="176" spans="1:7" ht="14.1">
      <c r="A176" s="122"/>
      <c r="B176" s="122"/>
      <c r="C176" s="122"/>
      <c r="D176" s="122"/>
      <c r="E176" s="122"/>
      <c r="F176" s="122"/>
      <c r="G176" s="122"/>
    </row>
    <row r="177" spans="1:7" ht="14.1">
      <c r="A177" s="122"/>
      <c r="B177" s="122"/>
      <c r="C177" s="122"/>
      <c r="D177" s="122"/>
      <c r="E177" s="122"/>
      <c r="F177" s="122"/>
      <c r="G177" s="122"/>
    </row>
    <row r="178" spans="1:7" ht="14.1">
      <c r="A178" s="122"/>
      <c r="B178" s="122"/>
      <c r="C178" s="122"/>
      <c r="D178" s="122"/>
      <c r="E178" s="122"/>
      <c r="F178" s="122"/>
      <c r="G178" s="122"/>
    </row>
    <row r="179" spans="1:7" ht="14.1">
      <c r="A179" s="122"/>
      <c r="B179" s="122"/>
      <c r="C179" s="122"/>
      <c r="D179" s="122"/>
      <c r="E179" s="122"/>
      <c r="F179" s="122"/>
      <c r="G179" s="122"/>
    </row>
    <row r="180" spans="1:7" ht="14.1">
      <c r="A180" s="122"/>
      <c r="B180" s="122"/>
      <c r="C180" s="122"/>
      <c r="D180" s="122"/>
      <c r="E180" s="122"/>
      <c r="F180" s="122"/>
      <c r="G180" s="122"/>
    </row>
    <row r="181" spans="1:7" ht="14.1">
      <c r="A181" s="122"/>
      <c r="B181" s="122"/>
      <c r="C181" s="122"/>
      <c r="D181" s="122"/>
      <c r="E181" s="122"/>
      <c r="F181" s="122"/>
      <c r="G181" s="122"/>
    </row>
    <row r="182" spans="1:7" ht="14.1">
      <c r="A182" s="122"/>
      <c r="B182" s="122"/>
      <c r="C182" s="122"/>
      <c r="D182" s="122"/>
      <c r="E182" s="122"/>
      <c r="F182" s="122"/>
      <c r="G182" s="122"/>
    </row>
    <row r="183" spans="1:7" ht="14.1">
      <c r="A183" s="122"/>
      <c r="B183" s="122"/>
      <c r="C183" s="122"/>
      <c r="D183" s="122"/>
      <c r="E183" s="122"/>
      <c r="F183" s="122"/>
      <c r="G183" s="122"/>
    </row>
    <row r="184" spans="1:7" ht="14.1">
      <c r="A184" s="122"/>
      <c r="B184" s="122"/>
      <c r="C184" s="122"/>
      <c r="D184" s="122"/>
      <c r="E184" s="122"/>
      <c r="F184" s="122"/>
      <c r="G184" s="122"/>
    </row>
    <row r="185" spans="1:7" ht="14.1">
      <c r="A185" s="122"/>
      <c r="B185" s="122"/>
      <c r="C185" s="122"/>
      <c r="D185" s="122"/>
      <c r="E185" s="122"/>
      <c r="F185" s="122"/>
      <c r="G185" s="122"/>
    </row>
    <row r="186" spans="1:7" ht="14.1">
      <c r="A186" s="122"/>
      <c r="B186" s="122"/>
      <c r="C186" s="122"/>
      <c r="D186" s="122"/>
      <c r="E186" s="122"/>
      <c r="F186" s="122"/>
      <c r="G186" s="122"/>
    </row>
    <row r="187" spans="1:7" ht="14.1">
      <c r="A187" s="122"/>
      <c r="B187" s="122"/>
      <c r="C187" s="122"/>
      <c r="D187" s="122"/>
      <c r="E187" s="122"/>
      <c r="F187" s="122"/>
      <c r="G187" s="122"/>
    </row>
    <row r="188" spans="1:7" ht="14.1">
      <c r="A188" s="122"/>
      <c r="B188" s="122"/>
      <c r="C188" s="122"/>
      <c r="D188" s="122"/>
      <c r="E188" s="122"/>
      <c r="F188" s="122"/>
      <c r="G188" s="122"/>
    </row>
    <row r="189" spans="1:7" ht="14.1">
      <c r="A189" s="122"/>
      <c r="B189" s="122"/>
      <c r="C189" s="122"/>
      <c r="D189" s="122"/>
      <c r="E189" s="122"/>
      <c r="F189" s="122"/>
      <c r="G189" s="122"/>
    </row>
    <row r="190" spans="1:7" ht="14.1">
      <c r="A190" s="122"/>
      <c r="B190" s="122"/>
      <c r="C190" s="122"/>
      <c r="D190" s="122"/>
      <c r="E190" s="122"/>
      <c r="F190" s="122"/>
      <c r="G190" s="122"/>
    </row>
    <row r="191" spans="1:7" ht="14.1">
      <c r="A191" s="122"/>
      <c r="B191" s="122"/>
      <c r="C191" s="122"/>
      <c r="D191" s="122"/>
      <c r="E191" s="122"/>
      <c r="F191" s="122"/>
      <c r="G191" s="122"/>
    </row>
    <row r="192" spans="1:7" ht="14.1">
      <c r="A192" s="122"/>
      <c r="B192" s="122"/>
      <c r="C192" s="122"/>
      <c r="D192" s="122"/>
      <c r="E192" s="122"/>
      <c r="F192" s="122"/>
      <c r="G192" s="122"/>
    </row>
    <row r="193" spans="1:7" ht="14.1">
      <c r="A193" s="122"/>
      <c r="B193" s="122"/>
      <c r="C193" s="122"/>
      <c r="D193" s="122"/>
      <c r="E193" s="122"/>
      <c r="F193" s="122"/>
      <c r="G193" s="122"/>
    </row>
    <row r="194" spans="1:7" ht="14.1">
      <c r="A194" s="122"/>
      <c r="B194" s="122"/>
      <c r="C194" s="122"/>
      <c r="D194" s="122"/>
      <c r="E194" s="122"/>
      <c r="F194" s="122"/>
      <c r="G194" s="122"/>
    </row>
    <row r="195" spans="1:7" ht="14.1">
      <c r="A195" s="122"/>
      <c r="B195" s="122"/>
      <c r="C195" s="122"/>
      <c r="D195" s="122"/>
      <c r="E195" s="122"/>
      <c r="F195" s="122"/>
      <c r="G195" s="122"/>
    </row>
    <row r="196" spans="1:7" ht="14.1">
      <c r="A196" s="122"/>
      <c r="B196" s="122"/>
      <c r="C196" s="122"/>
      <c r="D196" s="122"/>
      <c r="E196" s="122"/>
      <c r="F196" s="122"/>
      <c r="G196" s="122"/>
    </row>
    <row r="197" spans="1:7" ht="14.1">
      <c r="A197" s="122"/>
      <c r="B197" s="122"/>
      <c r="C197" s="122"/>
      <c r="D197" s="122"/>
      <c r="E197" s="122"/>
      <c r="F197" s="122"/>
      <c r="G197" s="122"/>
    </row>
    <row r="198" spans="1:7" ht="14.1">
      <c r="A198" s="122"/>
      <c r="B198" s="122"/>
      <c r="C198" s="122"/>
      <c r="D198" s="122"/>
      <c r="E198" s="122"/>
      <c r="F198" s="122"/>
      <c r="G198" s="122"/>
    </row>
    <row r="199" spans="1:7" ht="14.1">
      <c r="A199" s="122"/>
      <c r="B199" s="122"/>
      <c r="C199" s="122"/>
      <c r="D199" s="122"/>
      <c r="E199" s="122"/>
      <c r="F199" s="122"/>
      <c r="G199" s="122"/>
    </row>
    <row r="200" spans="1:7" ht="14.1">
      <c r="A200" s="122"/>
      <c r="B200" s="122"/>
      <c r="C200" s="122"/>
      <c r="D200" s="122"/>
      <c r="E200" s="122"/>
      <c r="F200" s="122"/>
      <c r="G200" s="122"/>
    </row>
    <row r="201" spans="1:7" ht="14.1">
      <c r="A201" s="122"/>
      <c r="B201" s="122"/>
      <c r="C201" s="122"/>
      <c r="D201" s="122"/>
      <c r="E201" s="122"/>
      <c r="F201" s="122"/>
      <c r="G201" s="122"/>
    </row>
    <row r="202" spans="1:7" ht="14.1">
      <c r="A202" s="122"/>
      <c r="B202" s="122"/>
      <c r="C202" s="122"/>
      <c r="D202" s="122"/>
      <c r="E202" s="122"/>
      <c r="F202" s="122"/>
      <c r="G202" s="122"/>
    </row>
    <row r="203" spans="1:7" ht="14.1">
      <c r="A203" s="122"/>
      <c r="B203" s="122"/>
      <c r="C203" s="122"/>
      <c r="D203" s="122"/>
      <c r="E203" s="122"/>
      <c r="F203" s="122"/>
      <c r="G203" s="122"/>
    </row>
    <row r="204" spans="1:7" ht="14.1">
      <c r="A204" s="122"/>
      <c r="B204" s="122"/>
      <c r="C204" s="122"/>
      <c r="D204" s="122"/>
      <c r="E204" s="122"/>
      <c r="F204" s="122"/>
      <c r="G204" s="122"/>
    </row>
    <row r="205" spans="1:7" ht="14.1">
      <c r="A205" s="122"/>
      <c r="B205" s="122"/>
      <c r="C205" s="122"/>
      <c r="D205" s="122"/>
      <c r="E205" s="122"/>
      <c r="F205" s="122"/>
      <c r="G205" s="122"/>
    </row>
    <row r="206" spans="1:7" ht="14.1">
      <c r="A206" s="122"/>
      <c r="B206" s="122"/>
      <c r="C206" s="122"/>
      <c r="D206" s="122"/>
      <c r="E206" s="122"/>
      <c r="F206" s="122"/>
      <c r="G206" s="122"/>
    </row>
    <row r="207" spans="1:7" ht="14.1">
      <c r="A207" s="122"/>
      <c r="B207" s="122"/>
      <c r="C207" s="122"/>
      <c r="D207" s="122"/>
      <c r="E207" s="122"/>
      <c r="F207" s="122"/>
      <c r="G207" s="122"/>
    </row>
    <row r="208" spans="1:7" ht="14.1">
      <c r="A208" s="122"/>
      <c r="B208" s="122"/>
      <c r="C208" s="122"/>
      <c r="D208" s="122"/>
      <c r="E208" s="122"/>
      <c r="F208" s="122"/>
      <c r="G208" s="122"/>
    </row>
    <row r="209" spans="1:7" ht="14.1">
      <c r="A209" s="122"/>
      <c r="B209" s="122"/>
      <c r="C209" s="122"/>
      <c r="D209" s="122"/>
      <c r="E209" s="122"/>
      <c r="F209" s="122"/>
      <c r="G209" s="122"/>
    </row>
    <row r="210" spans="1:7" ht="14.1">
      <c r="A210" s="122"/>
      <c r="B210" s="122"/>
      <c r="C210" s="122"/>
      <c r="D210" s="122"/>
      <c r="E210" s="122"/>
      <c r="F210" s="122"/>
      <c r="G210" s="122"/>
    </row>
    <row r="211" spans="1:7" ht="14.1">
      <c r="A211" s="122"/>
      <c r="B211" s="122"/>
      <c r="C211" s="122"/>
      <c r="D211" s="122"/>
      <c r="E211" s="122"/>
      <c r="F211" s="122"/>
      <c r="G211" s="122"/>
    </row>
    <row r="212" spans="1:7" ht="14.1">
      <c r="A212" s="122"/>
      <c r="B212" s="122"/>
      <c r="C212" s="122"/>
      <c r="D212" s="122"/>
      <c r="E212" s="122"/>
      <c r="F212" s="122"/>
      <c r="G212" s="122"/>
    </row>
    <row r="213" spans="1:7" ht="14.1">
      <c r="A213" s="122"/>
      <c r="B213" s="122"/>
      <c r="C213" s="122"/>
      <c r="D213" s="122"/>
      <c r="E213" s="122"/>
      <c r="F213" s="122"/>
      <c r="G213" s="122"/>
    </row>
    <row r="214" spans="1:7" ht="14.1">
      <c r="A214" s="122"/>
      <c r="B214" s="122"/>
      <c r="C214" s="122"/>
      <c r="D214" s="122"/>
      <c r="E214" s="122"/>
      <c r="F214" s="122"/>
      <c r="G214" s="122"/>
    </row>
    <row r="215" spans="1:7" ht="14.1">
      <c r="A215" s="122"/>
      <c r="B215" s="122"/>
      <c r="C215" s="122"/>
      <c r="D215" s="122"/>
      <c r="E215" s="122"/>
      <c r="F215" s="122"/>
      <c r="G215" s="122"/>
    </row>
    <row r="216" spans="1:7" ht="14.1">
      <c r="A216" s="122"/>
      <c r="B216" s="122"/>
      <c r="C216" s="122"/>
      <c r="D216" s="122"/>
      <c r="E216" s="122"/>
      <c r="F216" s="122"/>
      <c r="G216" s="122"/>
    </row>
    <row r="217" spans="1:7" ht="14.1">
      <c r="A217" s="122"/>
      <c r="B217" s="122"/>
      <c r="C217" s="122"/>
      <c r="D217" s="122"/>
      <c r="E217" s="122"/>
      <c r="F217" s="122"/>
      <c r="G217" s="122"/>
    </row>
    <row r="218" spans="1:7" ht="14.1">
      <c r="A218" s="122"/>
      <c r="B218" s="122"/>
      <c r="C218" s="122"/>
      <c r="D218" s="122"/>
      <c r="E218" s="122"/>
      <c r="F218" s="122"/>
      <c r="G218" s="122"/>
    </row>
    <row r="219" spans="1:7" ht="14.1">
      <c r="A219" s="122"/>
      <c r="B219" s="122"/>
      <c r="C219" s="122"/>
      <c r="D219" s="122"/>
      <c r="E219" s="122"/>
      <c r="F219" s="122"/>
      <c r="G219" s="122"/>
    </row>
    <row r="220" spans="1:7" ht="14.1">
      <c r="A220" s="122"/>
      <c r="B220" s="122"/>
      <c r="C220" s="122"/>
      <c r="D220" s="122"/>
      <c r="E220" s="122"/>
      <c r="F220" s="122"/>
      <c r="G220" s="122"/>
    </row>
    <row r="221" spans="1:7" ht="14.1">
      <c r="A221" s="122"/>
      <c r="B221" s="122"/>
      <c r="C221" s="122"/>
      <c r="D221" s="122"/>
      <c r="E221" s="122"/>
      <c r="F221" s="122"/>
      <c r="G221" s="122"/>
    </row>
    <row r="222" spans="1:7" ht="14.1">
      <c r="A222" s="122"/>
      <c r="B222" s="122"/>
      <c r="C222" s="122"/>
      <c r="D222" s="122"/>
      <c r="E222" s="122"/>
      <c r="F222" s="122"/>
      <c r="G222" s="122"/>
    </row>
    <row r="223" spans="1:7" ht="14.1">
      <c r="A223" s="122"/>
      <c r="B223" s="122"/>
      <c r="C223" s="122"/>
      <c r="D223" s="122"/>
      <c r="E223" s="122"/>
      <c r="F223" s="122"/>
      <c r="G223" s="122"/>
    </row>
    <row r="224" spans="1:7" ht="14.1">
      <c r="A224" s="122"/>
      <c r="B224" s="122"/>
      <c r="C224" s="122"/>
      <c r="D224" s="122"/>
      <c r="E224" s="122"/>
      <c r="F224" s="122"/>
      <c r="G224" s="122"/>
    </row>
    <row r="225" spans="1:7" ht="14.1">
      <c r="A225" s="122"/>
      <c r="B225" s="122"/>
      <c r="C225" s="122"/>
      <c r="D225" s="122"/>
      <c r="E225" s="122"/>
      <c r="F225" s="122"/>
      <c r="G225" s="122"/>
    </row>
    <row r="226" spans="1:7" ht="14.1">
      <c r="A226" s="122"/>
      <c r="B226" s="122"/>
      <c r="C226" s="122"/>
      <c r="D226" s="122"/>
      <c r="E226" s="122"/>
      <c r="F226" s="122"/>
      <c r="G226" s="122"/>
    </row>
    <row r="227" spans="1:7" ht="14.1">
      <c r="A227" s="122"/>
      <c r="B227" s="122"/>
      <c r="C227" s="122"/>
      <c r="D227" s="122"/>
      <c r="E227" s="122"/>
      <c r="F227" s="122"/>
      <c r="G227" s="122"/>
    </row>
    <row r="228" spans="1:7" ht="14.1">
      <c r="A228" s="122"/>
      <c r="B228" s="122"/>
      <c r="C228" s="122"/>
      <c r="D228" s="122"/>
      <c r="E228" s="122"/>
      <c r="F228" s="122"/>
      <c r="G228" s="122"/>
    </row>
    <row r="229" spans="1:7" ht="14.1">
      <c r="A229" s="122"/>
      <c r="B229" s="122"/>
      <c r="C229" s="122"/>
      <c r="D229" s="122"/>
      <c r="E229" s="122"/>
      <c r="F229" s="122"/>
      <c r="G229" s="122"/>
    </row>
    <row r="230" spans="1:7" ht="14.1">
      <c r="A230" s="122"/>
      <c r="B230" s="122"/>
      <c r="C230" s="122"/>
      <c r="D230" s="122"/>
      <c r="E230" s="122"/>
      <c r="F230" s="122"/>
      <c r="G230" s="122"/>
    </row>
    <row r="231" spans="1:7" ht="14.1">
      <c r="A231" s="122"/>
      <c r="B231" s="122"/>
      <c r="C231" s="122"/>
      <c r="D231" s="122"/>
      <c r="E231" s="122"/>
      <c r="F231" s="122"/>
      <c r="G231" s="122"/>
    </row>
    <row r="232" spans="1:7" ht="14.1">
      <c r="A232" s="122"/>
      <c r="B232" s="122"/>
      <c r="C232" s="122"/>
      <c r="D232" s="122"/>
      <c r="E232" s="122"/>
      <c r="F232" s="122"/>
      <c r="G232" s="122"/>
    </row>
    <row r="233" spans="1:7" ht="14.1">
      <c r="A233" s="122"/>
      <c r="B233" s="122"/>
      <c r="C233" s="122"/>
      <c r="D233" s="122"/>
      <c r="E233" s="122"/>
      <c r="F233" s="122"/>
      <c r="G233" s="122"/>
    </row>
    <row r="234" spans="1:7" ht="14.1">
      <c r="A234" s="122"/>
      <c r="B234" s="122"/>
      <c r="C234" s="122"/>
      <c r="D234" s="122"/>
      <c r="E234" s="122"/>
      <c r="F234" s="122"/>
      <c r="G234" s="122"/>
    </row>
    <row r="235" spans="1:7" ht="14.1">
      <c r="A235" s="122"/>
      <c r="B235" s="122"/>
      <c r="C235" s="122"/>
      <c r="D235" s="122"/>
      <c r="E235" s="122"/>
      <c r="F235" s="122"/>
      <c r="G235" s="122"/>
    </row>
    <row r="236" spans="1:7" ht="14.1">
      <c r="A236" s="122"/>
      <c r="B236" s="122"/>
      <c r="C236" s="122"/>
      <c r="D236" s="122"/>
      <c r="E236" s="122"/>
      <c r="F236" s="122"/>
      <c r="G236" s="122"/>
    </row>
    <row r="237" spans="1:7" ht="14.1">
      <c r="A237" s="122"/>
      <c r="B237" s="122"/>
      <c r="C237" s="122"/>
      <c r="D237" s="122"/>
      <c r="E237" s="122"/>
      <c r="F237" s="122"/>
      <c r="G237" s="122"/>
    </row>
    <row r="238" spans="1:7" ht="14.1">
      <c r="A238" s="122"/>
      <c r="B238" s="122"/>
      <c r="C238" s="122"/>
      <c r="D238" s="122"/>
      <c r="E238" s="122"/>
      <c r="F238" s="122"/>
      <c r="G238" s="122"/>
    </row>
    <row r="239" spans="1:7" ht="14.1">
      <c r="A239" s="122"/>
      <c r="B239" s="122"/>
      <c r="C239" s="122"/>
      <c r="D239" s="122"/>
      <c r="E239" s="122"/>
      <c r="F239" s="122"/>
      <c r="G239" s="122"/>
    </row>
    <row r="240" spans="1:7" ht="14.1">
      <c r="A240" s="122"/>
      <c r="B240" s="122"/>
      <c r="C240" s="122"/>
      <c r="D240" s="122"/>
      <c r="E240" s="122"/>
      <c r="F240" s="122"/>
      <c r="G240" s="122"/>
    </row>
    <row r="241" spans="1:7" ht="14.1">
      <c r="A241" s="122"/>
      <c r="B241" s="122"/>
      <c r="C241" s="122"/>
      <c r="D241" s="122"/>
      <c r="E241" s="122"/>
      <c r="F241" s="122"/>
      <c r="G241" s="122"/>
    </row>
    <row r="242" spans="1:7" ht="14.1">
      <c r="A242" s="122"/>
      <c r="B242" s="122"/>
      <c r="C242" s="122"/>
      <c r="D242" s="122"/>
      <c r="E242" s="122"/>
      <c r="F242" s="122"/>
      <c r="G242" s="122"/>
    </row>
    <row r="243" spans="1:7" ht="14.1">
      <c r="A243" s="122"/>
      <c r="B243" s="122"/>
      <c r="C243" s="122"/>
      <c r="D243" s="122"/>
      <c r="E243" s="122"/>
      <c r="F243" s="122"/>
      <c r="G243" s="122"/>
    </row>
    <row r="244" spans="1:7" ht="14.1">
      <c r="A244" s="122"/>
      <c r="B244" s="122"/>
      <c r="C244" s="122"/>
      <c r="D244" s="122"/>
      <c r="E244" s="122"/>
      <c r="F244" s="122"/>
      <c r="G244" s="122"/>
    </row>
    <row r="245" spans="1:7" ht="14.1">
      <c r="A245" s="122"/>
      <c r="B245" s="122"/>
      <c r="C245" s="122"/>
      <c r="D245" s="122"/>
      <c r="E245" s="122"/>
      <c r="F245" s="122"/>
      <c r="G245" s="122"/>
    </row>
    <row r="246" spans="1:7" ht="14.1">
      <c r="A246" s="122"/>
      <c r="B246" s="122"/>
      <c r="C246" s="122"/>
      <c r="D246" s="122"/>
      <c r="E246" s="122"/>
      <c r="F246" s="122"/>
      <c r="G246" s="122"/>
    </row>
    <row r="247" spans="1:7" ht="14.1">
      <c r="A247" s="122"/>
      <c r="B247" s="122"/>
      <c r="C247" s="122"/>
      <c r="D247" s="122"/>
      <c r="E247" s="122"/>
      <c r="F247" s="122"/>
      <c r="G247" s="122"/>
    </row>
    <row r="248" spans="1:7" ht="14.1">
      <c r="A248" s="122"/>
      <c r="B248" s="122"/>
      <c r="C248" s="122"/>
      <c r="D248" s="122"/>
      <c r="E248" s="122"/>
      <c r="F248" s="122"/>
      <c r="G248" s="122"/>
    </row>
    <row r="249" spans="1:7" ht="14.1">
      <c r="A249" s="122"/>
      <c r="B249" s="122"/>
      <c r="C249" s="122"/>
      <c r="D249" s="122"/>
      <c r="E249" s="122"/>
      <c r="F249" s="122"/>
      <c r="G249" s="122"/>
    </row>
    <row r="250" spans="1:7" ht="14.1">
      <c r="A250" s="122"/>
      <c r="B250" s="122"/>
      <c r="C250" s="122"/>
      <c r="D250" s="122"/>
      <c r="E250" s="122"/>
      <c r="F250" s="122"/>
      <c r="G250" s="122"/>
    </row>
    <row r="251" spans="1:7" ht="14.1">
      <c r="A251" s="122"/>
      <c r="B251" s="122"/>
      <c r="C251" s="122"/>
      <c r="D251" s="122"/>
      <c r="E251" s="122"/>
      <c r="F251" s="122"/>
      <c r="G251" s="122"/>
    </row>
    <row r="252" spans="1:7" ht="14.1">
      <c r="A252" s="122"/>
      <c r="B252" s="122"/>
      <c r="C252" s="122"/>
      <c r="D252" s="122"/>
      <c r="E252" s="122"/>
      <c r="F252" s="122"/>
      <c r="G252" s="122"/>
    </row>
    <row r="253" spans="1:7" ht="14.1">
      <c r="A253" s="122"/>
      <c r="B253" s="122"/>
      <c r="C253" s="122"/>
      <c r="D253" s="122"/>
      <c r="E253" s="122"/>
      <c r="F253" s="122"/>
      <c r="G253" s="122"/>
    </row>
    <row r="254" spans="1:7" ht="14.1">
      <c r="A254" s="122"/>
      <c r="B254" s="122"/>
      <c r="C254" s="122"/>
      <c r="D254" s="122"/>
      <c r="E254" s="122"/>
      <c r="F254" s="122"/>
      <c r="G254" s="122"/>
    </row>
    <row r="255" spans="1:7" ht="14.1">
      <c r="A255" s="122"/>
      <c r="B255" s="122"/>
      <c r="C255" s="122"/>
      <c r="D255" s="122"/>
      <c r="E255" s="122"/>
      <c r="F255" s="122"/>
      <c r="G255" s="122"/>
    </row>
    <row r="256" spans="1:7" ht="14.1">
      <c r="A256" s="122"/>
      <c r="B256" s="122"/>
      <c r="C256" s="122"/>
      <c r="D256" s="122"/>
      <c r="E256" s="122"/>
      <c r="F256" s="122"/>
      <c r="G256" s="122"/>
    </row>
    <row r="257" spans="1:7" ht="14.1">
      <c r="A257" s="122"/>
      <c r="B257" s="122"/>
      <c r="C257" s="122"/>
      <c r="D257" s="122"/>
      <c r="E257" s="122"/>
      <c r="F257" s="122"/>
      <c r="G257" s="122"/>
    </row>
    <row r="258" spans="1:7" ht="14.1">
      <c r="A258" s="122"/>
      <c r="B258" s="122"/>
      <c r="C258" s="122"/>
      <c r="D258" s="122"/>
      <c r="E258" s="122"/>
      <c r="F258" s="122"/>
      <c r="G258" s="122"/>
    </row>
    <row r="259" spans="1:7" ht="14.1">
      <c r="A259" s="122"/>
      <c r="B259" s="122"/>
      <c r="C259" s="122"/>
      <c r="D259" s="122"/>
      <c r="E259" s="122"/>
      <c r="F259" s="122"/>
      <c r="G259" s="122"/>
    </row>
    <row r="260" spans="1:7" ht="14.1">
      <c r="A260" s="122"/>
      <c r="B260" s="122"/>
      <c r="C260" s="122"/>
      <c r="D260" s="122"/>
      <c r="E260" s="122"/>
      <c r="F260" s="122"/>
      <c r="G260" s="122"/>
    </row>
    <row r="261" spans="1:7" ht="14.1">
      <c r="A261" s="122"/>
      <c r="B261" s="122"/>
      <c r="C261" s="122"/>
      <c r="D261" s="122"/>
      <c r="E261" s="122"/>
      <c r="F261" s="122"/>
      <c r="G261" s="122"/>
    </row>
    <row r="262" spans="1:7" ht="14.1">
      <c r="A262" s="122"/>
      <c r="B262" s="122"/>
      <c r="C262" s="122"/>
      <c r="D262" s="122"/>
      <c r="E262" s="122"/>
      <c r="F262" s="122"/>
      <c r="G262" s="122"/>
    </row>
    <row r="263" spans="1:7" ht="14.1">
      <c r="A263" s="122"/>
      <c r="B263" s="122"/>
      <c r="C263" s="122"/>
      <c r="D263" s="122"/>
      <c r="E263" s="122"/>
      <c r="F263" s="122"/>
      <c r="G263" s="122"/>
    </row>
    <row r="264" spans="1:7" ht="14.1">
      <c r="A264" s="122"/>
      <c r="B264" s="122"/>
      <c r="C264" s="122"/>
      <c r="D264" s="122"/>
      <c r="E264" s="122"/>
      <c r="F264" s="122"/>
      <c r="G264" s="122"/>
    </row>
    <row r="265" spans="1:7" ht="14.1">
      <c r="A265" s="122"/>
      <c r="B265" s="122"/>
      <c r="C265" s="122"/>
      <c r="D265" s="122"/>
      <c r="E265" s="122"/>
      <c r="F265" s="122"/>
      <c r="G265" s="122"/>
    </row>
    <row r="266" spans="1:7" ht="14.1">
      <c r="A266" s="122"/>
      <c r="B266" s="122"/>
      <c r="C266" s="122"/>
      <c r="D266" s="122"/>
      <c r="E266" s="122"/>
      <c r="F266" s="122"/>
      <c r="G266" s="122"/>
    </row>
    <row r="267" spans="1:7" ht="14.1">
      <c r="A267" s="122"/>
      <c r="B267" s="122"/>
      <c r="C267" s="122"/>
      <c r="D267" s="122"/>
      <c r="E267" s="122"/>
      <c r="F267" s="122"/>
      <c r="G267" s="122"/>
    </row>
    <row r="268" spans="1:7" ht="14.1">
      <c r="A268" s="122"/>
      <c r="B268" s="122"/>
      <c r="C268" s="122"/>
      <c r="D268" s="122"/>
      <c r="E268" s="122"/>
      <c r="F268" s="122"/>
      <c r="G268" s="122"/>
    </row>
    <row r="269" spans="1:7" ht="14.1">
      <c r="A269" s="122"/>
      <c r="B269" s="122"/>
      <c r="C269" s="122"/>
      <c r="D269" s="122"/>
      <c r="E269" s="122"/>
      <c r="F269" s="122"/>
      <c r="G269" s="122"/>
    </row>
    <row r="270" spans="1:7" ht="14.1">
      <c r="A270" s="122"/>
      <c r="B270" s="122"/>
      <c r="C270" s="122"/>
      <c r="D270" s="122"/>
      <c r="E270" s="122"/>
      <c r="F270" s="122"/>
      <c r="G270" s="122"/>
    </row>
    <row r="271" spans="1:7" ht="14.1">
      <c r="A271" s="122"/>
      <c r="B271" s="122"/>
      <c r="C271" s="122"/>
      <c r="D271" s="122"/>
      <c r="E271" s="122"/>
      <c r="F271" s="122"/>
      <c r="G271" s="122"/>
    </row>
    <row r="272" spans="1:7" ht="14.1">
      <c r="A272" s="122"/>
      <c r="B272" s="122"/>
      <c r="C272" s="122"/>
      <c r="D272" s="122"/>
      <c r="E272" s="122"/>
      <c r="F272" s="122"/>
      <c r="G272" s="122"/>
    </row>
    <row r="273" spans="1:7" ht="14.1">
      <c r="A273" s="122"/>
      <c r="B273" s="122"/>
      <c r="C273" s="122"/>
      <c r="D273" s="122"/>
      <c r="E273" s="122"/>
      <c r="F273" s="122"/>
      <c r="G273" s="122"/>
    </row>
    <row r="274" spans="1:7" ht="14.1">
      <c r="A274" s="122"/>
      <c r="B274" s="122"/>
      <c r="C274" s="122"/>
      <c r="D274" s="122"/>
      <c r="E274" s="122"/>
      <c r="F274" s="122"/>
      <c r="G274" s="122"/>
    </row>
    <row r="275" spans="1:7" ht="14.1">
      <c r="A275" s="122"/>
      <c r="B275" s="122"/>
      <c r="C275" s="122"/>
      <c r="D275" s="122"/>
      <c r="E275" s="122"/>
      <c r="F275" s="122"/>
      <c r="G275" s="122"/>
    </row>
    <row r="276" spans="1:7" ht="14.1">
      <c r="A276" s="122"/>
      <c r="B276" s="122"/>
      <c r="C276" s="122"/>
      <c r="D276" s="122"/>
      <c r="E276" s="122"/>
      <c r="F276" s="122"/>
      <c r="G276" s="122"/>
    </row>
    <row r="277" spans="1:7" ht="14.1">
      <c r="A277" s="122"/>
      <c r="B277" s="122"/>
      <c r="C277" s="122"/>
      <c r="D277" s="122"/>
      <c r="E277" s="122"/>
      <c r="F277" s="122"/>
      <c r="G277" s="122"/>
    </row>
    <row r="278" spans="1:7" ht="14.1">
      <c r="A278" s="122"/>
      <c r="B278" s="122"/>
      <c r="C278" s="122"/>
      <c r="D278" s="122"/>
      <c r="E278" s="122"/>
      <c r="F278" s="122"/>
      <c r="G278" s="122"/>
    </row>
    <row r="279" spans="1:7" ht="14.1">
      <c r="A279" s="122"/>
      <c r="B279" s="122"/>
      <c r="C279" s="122"/>
      <c r="D279" s="122"/>
      <c r="E279" s="122"/>
      <c r="F279" s="122"/>
      <c r="G279" s="122"/>
    </row>
    <row r="280" spans="1:7" ht="14.1">
      <c r="A280" s="122"/>
      <c r="B280" s="122"/>
      <c r="C280" s="122"/>
      <c r="D280" s="122"/>
      <c r="E280" s="122"/>
      <c r="F280" s="122"/>
      <c r="G280" s="122"/>
    </row>
    <row r="281" spans="1:7" ht="14.1">
      <c r="A281" s="122"/>
      <c r="B281" s="122"/>
      <c r="C281" s="122"/>
      <c r="D281" s="122"/>
      <c r="E281" s="122"/>
      <c r="F281" s="122"/>
      <c r="G281" s="122"/>
    </row>
    <row r="282" spans="1:7" ht="14.1">
      <c r="A282" s="122"/>
      <c r="B282" s="122"/>
      <c r="C282" s="122"/>
      <c r="D282" s="122"/>
      <c r="E282" s="122"/>
      <c r="F282" s="122"/>
      <c r="G282" s="122"/>
    </row>
    <row r="283" spans="1:7" ht="14.1">
      <c r="A283" s="122"/>
      <c r="B283" s="122"/>
      <c r="C283" s="122"/>
      <c r="D283" s="122"/>
      <c r="E283" s="122"/>
      <c r="F283" s="122"/>
      <c r="G283" s="122"/>
    </row>
    <row r="284" spans="1:7" ht="14.1">
      <c r="A284" s="122"/>
      <c r="B284" s="122"/>
      <c r="C284" s="122"/>
      <c r="D284" s="122"/>
      <c r="E284" s="122"/>
      <c r="F284" s="122"/>
      <c r="G284" s="122"/>
    </row>
    <row r="285" spans="1:7" ht="14.1">
      <c r="A285" s="122"/>
      <c r="B285" s="122"/>
      <c r="C285" s="122"/>
      <c r="D285" s="122"/>
      <c r="E285" s="122"/>
      <c r="F285" s="122"/>
      <c r="G285" s="122"/>
    </row>
    <row r="286" spans="1:7" ht="14.1">
      <c r="A286" s="122"/>
      <c r="B286" s="122"/>
      <c r="C286" s="122"/>
      <c r="D286" s="122"/>
      <c r="E286" s="122"/>
      <c r="F286" s="122"/>
      <c r="G286" s="122"/>
    </row>
    <row r="287" spans="1:7" ht="14.1">
      <c r="A287" s="122"/>
      <c r="B287" s="122"/>
      <c r="C287" s="122"/>
      <c r="D287" s="122"/>
      <c r="E287" s="122"/>
      <c r="F287" s="122"/>
      <c r="G287" s="122"/>
    </row>
    <row r="288" spans="1:7" ht="14.1">
      <c r="A288" s="122"/>
      <c r="B288" s="122"/>
      <c r="C288" s="122"/>
      <c r="D288" s="122"/>
      <c r="E288" s="122"/>
      <c r="F288" s="122"/>
      <c r="G288" s="122"/>
    </row>
    <row r="289" spans="1:7" ht="14.1">
      <c r="A289" s="122"/>
      <c r="B289" s="122"/>
      <c r="C289" s="122"/>
      <c r="D289" s="122"/>
      <c r="E289" s="122"/>
      <c r="F289" s="122"/>
      <c r="G289" s="122"/>
    </row>
    <row r="290" spans="1:7" ht="14.1">
      <c r="A290" s="122"/>
      <c r="B290" s="122"/>
      <c r="C290" s="122"/>
      <c r="D290" s="122"/>
      <c r="E290" s="122"/>
      <c r="F290" s="122"/>
      <c r="G290" s="122"/>
    </row>
    <row r="291" spans="1:7" ht="14.1">
      <c r="A291" s="122"/>
      <c r="B291" s="122"/>
      <c r="C291" s="122"/>
      <c r="D291" s="122"/>
      <c r="E291" s="122"/>
      <c r="F291" s="122"/>
      <c r="G291" s="122"/>
    </row>
    <row r="292" spans="1:7" ht="14.1">
      <c r="A292" s="122"/>
      <c r="B292" s="122"/>
      <c r="C292" s="122"/>
      <c r="D292" s="122"/>
      <c r="E292" s="122"/>
      <c r="F292" s="122"/>
      <c r="G292" s="122"/>
    </row>
    <row r="293" spans="1:7" ht="14.1">
      <c r="A293" s="122"/>
      <c r="B293" s="122"/>
      <c r="C293" s="122"/>
      <c r="D293" s="122"/>
      <c r="E293" s="122"/>
      <c r="F293" s="122"/>
      <c r="G293" s="122"/>
    </row>
    <row r="294" spans="1:7" ht="14.1">
      <c r="A294" s="122"/>
      <c r="B294" s="122"/>
      <c r="C294" s="122"/>
      <c r="D294" s="122"/>
      <c r="E294" s="122"/>
      <c r="F294" s="122"/>
      <c r="G294" s="122"/>
    </row>
    <row r="295" spans="1:7" ht="14.1">
      <c r="A295" s="122"/>
      <c r="B295" s="122"/>
      <c r="C295" s="122"/>
      <c r="D295" s="122"/>
      <c r="E295" s="122"/>
      <c r="F295" s="122"/>
      <c r="G295" s="122"/>
    </row>
    <row r="296" spans="1:7" ht="14.1">
      <c r="A296" s="122"/>
      <c r="B296" s="122"/>
      <c r="C296" s="122"/>
      <c r="D296" s="122"/>
      <c r="E296" s="122"/>
      <c r="F296" s="122"/>
      <c r="G296" s="122"/>
    </row>
    <row r="297" spans="1:7" ht="14.1">
      <c r="A297" s="122"/>
      <c r="B297" s="122"/>
      <c r="C297" s="122"/>
      <c r="D297" s="122"/>
      <c r="E297" s="122"/>
      <c r="F297" s="122"/>
      <c r="G297" s="122"/>
    </row>
    <row r="298" spans="1:7" ht="14.1">
      <c r="A298" s="122"/>
      <c r="B298" s="122"/>
      <c r="C298" s="122"/>
      <c r="D298" s="122"/>
      <c r="E298" s="122"/>
      <c r="F298" s="122"/>
      <c r="G298" s="122"/>
    </row>
    <row r="299" spans="1:7" ht="14.1">
      <c r="A299" s="122"/>
      <c r="B299" s="122"/>
      <c r="C299" s="122"/>
      <c r="D299" s="122"/>
      <c r="E299" s="122"/>
      <c r="F299" s="122"/>
      <c r="G299" s="122"/>
    </row>
    <row r="300" spans="1:7" ht="14.1">
      <c r="A300" s="122"/>
      <c r="B300" s="122"/>
      <c r="C300" s="122"/>
      <c r="D300" s="122"/>
      <c r="E300" s="122"/>
      <c r="F300" s="122"/>
      <c r="G300" s="122"/>
    </row>
    <row r="301" spans="1:7" ht="14.1">
      <c r="A301" s="122"/>
      <c r="B301" s="122"/>
      <c r="C301" s="122"/>
      <c r="D301" s="122"/>
      <c r="E301" s="122"/>
      <c r="F301" s="122"/>
      <c r="G301" s="122"/>
    </row>
    <row r="302" spans="1:7" ht="14.1">
      <c r="A302" s="122"/>
      <c r="B302" s="122"/>
      <c r="C302" s="122"/>
      <c r="D302" s="122"/>
      <c r="E302" s="122"/>
      <c r="F302" s="122"/>
      <c r="G302" s="122"/>
    </row>
    <row r="303" spans="1:7" ht="14.1">
      <c r="A303" s="122"/>
      <c r="B303" s="122"/>
      <c r="C303" s="122"/>
      <c r="D303" s="122"/>
      <c r="E303" s="122"/>
      <c r="F303" s="122"/>
      <c r="G303" s="122"/>
    </row>
    <row r="304" spans="1:7" ht="14.1">
      <c r="A304" s="122"/>
      <c r="B304" s="122"/>
      <c r="C304" s="122"/>
      <c r="D304" s="122"/>
      <c r="E304" s="122"/>
      <c r="F304" s="122"/>
      <c r="G304" s="122"/>
    </row>
    <row r="305" spans="1:7" ht="14.1">
      <c r="A305" s="122"/>
      <c r="B305" s="122"/>
      <c r="C305" s="122"/>
      <c r="D305" s="122"/>
      <c r="E305" s="122"/>
      <c r="F305" s="122"/>
      <c r="G305" s="122"/>
    </row>
    <row r="306" spans="1:7" ht="14.1">
      <c r="A306" s="122"/>
      <c r="B306" s="122"/>
      <c r="C306" s="122"/>
      <c r="D306" s="122"/>
      <c r="E306" s="122"/>
      <c r="F306" s="122"/>
      <c r="G306" s="122"/>
    </row>
    <row r="307" spans="1:7" ht="14.1">
      <c r="A307" s="122"/>
      <c r="B307" s="122"/>
      <c r="C307" s="122"/>
      <c r="D307" s="122"/>
      <c r="E307" s="122"/>
      <c r="F307" s="122"/>
      <c r="G307" s="122"/>
    </row>
    <row r="308" spans="1:7" ht="14.1">
      <c r="A308" s="122"/>
      <c r="B308" s="122"/>
      <c r="C308" s="122"/>
      <c r="D308" s="122"/>
      <c r="E308" s="122"/>
      <c r="F308" s="122"/>
      <c r="G308" s="122"/>
    </row>
    <row r="309" spans="1:7" ht="14.1">
      <c r="A309" s="122"/>
      <c r="B309" s="122"/>
      <c r="C309" s="122"/>
      <c r="D309" s="122"/>
      <c r="E309" s="122"/>
      <c r="F309" s="122"/>
      <c r="G309" s="122"/>
    </row>
    <row r="310" spans="1:7" ht="14.1">
      <c r="A310" s="122"/>
      <c r="B310" s="122"/>
      <c r="C310" s="122"/>
      <c r="D310" s="122"/>
      <c r="E310" s="122"/>
      <c r="F310" s="122"/>
      <c r="G310" s="122"/>
    </row>
    <row r="311" spans="1:7" ht="14.1">
      <c r="A311" s="122"/>
      <c r="B311" s="122"/>
      <c r="C311" s="122"/>
      <c r="D311" s="122"/>
      <c r="E311" s="122"/>
      <c r="F311" s="122"/>
      <c r="G311" s="122"/>
    </row>
    <row r="312" spans="1:7" ht="14.1">
      <c r="A312" s="122"/>
      <c r="B312" s="122"/>
      <c r="C312" s="122"/>
      <c r="D312" s="122"/>
      <c r="E312" s="122"/>
      <c r="F312" s="122"/>
      <c r="G312" s="122"/>
    </row>
    <row r="313" spans="1:7" ht="14.1">
      <c r="A313" s="122"/>
      <c r="B313" s="122"/>
      <c r="C313" s="122"/>
      <c r="D313" s="122"/>
      <c r="E313" s="122"/>
      <c r="F313" s="122"/>
      <c r="G313" s="122"/>
    </row>
    <row r="314" spans="1:7" ht="14.1">
      <c r="A314" s="122"/>
      <c r="B314" s="122"/>
      <c r="C314" s="122"/>
      <c r="D314" s="122"/>
      <c r="E314" s="122"/>
      <c r="F314" s="122"/>
      <c r="G314" s="122"/>
    </row>
    <row r="315" spans="1:7" ht="14.1">
      <c r="A315" s="122"/>
      <c r="B315" s="122"/>
      <c r="C315" s="122"/>
      <c r="D315" s="122"/>
      <c r="E315" s="122"/>
      <c r="F315" s="122"/>
      <c r="G315" s="122"/>
    </row>
    <row r="316" spans="1:7" ht="14.1">
      <c r="A316" s="122"/>
      <c r="B316" s="122"/>
      <c r="C316" s="122"/>
      <c r="D316" s="122"/>
      <c r="E316" s="122"/>
      <c r="F316" s="122"/>
      <c r="G316" s="122"/>
    </row>
    <row r="317" spans="1:7" ht="14.1">
      <c r="A317" s="122"/>
      <c r="B317" s="122"/>
      <c r="C317" s="122"/>
      <c r="D317" s="122"/>
      <c r="E317" s="122"/>
      <c r="F317" s="122"/>
      <c r="G317" s="122"/>
    </row>
    <row r="318" spans="1:7" ht="14.1">
      <c r="A318" s="122"/>
      <c r="B318" s="122"/>
      <c r="C318" s="122"/>
      <c r="D318" s="122"/>
      <c r="E318" s="122"/>
      <c r="F318" s="122"/>
      <c r="G318" s="122"/>
    </row>
    <row r="319" spans="1:7" ht="14.1">
      <c r="A319" s="122"/>
      <c r="B319" s="122"/>
      <c r="C319" s="122"/>
      <c r="D319" s="122"/>
      <c r="E319" s="122"/>
      <c r="F319" s="122"/>
      <c r="G319" s="122"/>
    </row>
    <row r="320" spans="1:7" ht="14.1">
      <c r="A320" s="122"/>
      <c r="B320" s="122"/>
      <c r="C320" s="122"/>
      <c r="D320" s="122"/>
      <c r="E320" s="122"/>
      <c r="F320" s="122"/>
      <c r="G320" s="122"/>
    </row>
    <row r="321" spans="1:7" ht="14.1">
      <c r="A321" s="122"/>
      <c r="B321" s="122"/>
      <c r="C321" s="122"/>
      <c r="D321" s="122"/>
      <c r="E321" s="122"/>
      <c r="F321" s="122"/>
      <c r="G321" s="122"/>
    </row>
    <row r="322" spans="1:7" ht="14.1">
      <c r="A322" s="122"/>
      <c r="B322" s="122"/>
      <c r="C322" s="122"/>
      <c r="D322" s="122"/>
      <c r="E322" s="122"/>
      <c r="F322" s="122"/>
      <c r="G322" s="122"/>
    </row>
    <row r="323" spans="1:7" ht="14.1">
      <c r="A323" s="122"/>
      <c r="B323" s="122"/>
      <c r="C323" s="122"/>
      <c r="D323" s="122"/>
      <c r="E323" s="122"/>
      <c r="F323" s="122"/>
      <c r="G323" s="122"/>
    </row>
    <row r="324" spans="1:7" ht="14.1">
      <c r="A324" s="122"/>
      <c r="B324" s="122"/>
      <c r="C324" s="122"/>
      <c r="D324" s="122"/>
      <c r="E324" s="122"/>
      <c r="F324" s="122"/>
      <c r="G324" s="122"/>
    </row>
    <row r="325" spans="1:7" ht="14.1">
      <c r="A325" s="122"/>
      <c r="B325" s="122"/>
      <c r="C325" s="122"/>
      <c r="D325" s="122"/>
      <c r="E325" s="122"/>
      <c r="F325" s="122"/>
      <c r="G325" s="122"/>
    </row>
    <row r="326" spans="1:7" ht="14.1">
      <c r="A326" s="122"/>
      <c r="B326" s="122"/>
      <c r="C326" s="122"/>
      <c r="D326" s="122"/>
      <c r="E326" s="122"/>
      <c r="F326" s="122"/>
      <c r="G326" s="122"/>
    </row>
    <row r="327" spans="1:7" ht="14.1">
      <c r="A327" s="122"/>
      <c r="B327" s="122"/>
      <c r="C327" s="122"/>
      <c r="D327" s="122"/>
      <c r="E327" s="122"/>
      <c r="F327" s="122"/>
      <c r="G327" s="122"/>
    </row>
    <row r="328" spans="1:7" ht="14.1">
      <c r="A328" s="122"/>
      <c r="B328" s="122"/>
      <c r="C328" s="122"/>
      <c r="D328" s="122"/>
      <c r="E328" s="122"/>
      <c r="F328" s="122"/>
      <c r="G328" s="122"/>
    </row>
    <row r="329" spans="1:7" ht="14.1">
      <c r="A329" s="122"/>
      <c r="B329" s="122"/>
      <c r="C329" s="122"/>
      <c r="D329" s="122"/>
      <c r="E329" s="122"/>
      <c r="F329" s="122"/>
      <c r="G329" s="122"/>
    </row>
    <row r="330" spans="1:7" ht="14.1">
      <c r="A330" s="122"/>
      <c r="B330" s="122"/>
      <c r="C330" s="122"/>
      <c r="D330" s="122"/>
      <c r="E330" s="122"/>
      <c r="F330" s="122"/>
      <c r="G330" s="122"/>
    </row>
    <row r="331" spans="1:7" ht="14.1">
      <c r="A331" s="122"/>
      <c r="B331" s="122"/>
      <c r="C331" s="122"/>
      <c r="D331" s="122"/>
      <c r="E331" s="122"/>
      <c r="F331" s="122"/>
      <c r="G331" s="122"/>
    </row>
    <row r="332" spans="1:7" ht="14.1">
      <c r="A332" s="122"/>
      <c r="B332" s="122"/>
      <c r="C332" s="122"/>
      <c r="D332" s="122"/>
      <c r="E332" s="122"/>
      <c r="F332" s="122"/>
      <c r="G332" s="122"/>
    </row>
    <row r="333" spans="1:7" ht="14.1">
      <c r="A333" s="122"/>
      <c r="B333" s="122"/>
      <c r="C333" s="122"/>
      <c r="D333" s="122"/>
      <c r="E333" s="122"/>
      <c r="F333" s="122"/>
      <c r="G333" s="122"/>
    </row>
    <row r="334" spans="1:7" ht="14.1">
      <c r="A334" s="122"/>
      <c r="B334" s="122"/>
      <c r="C334" s="122"/>
      <c r="D334" s="122"/>
      <c r="E334" s="122"/>
      <c r="F334" s="122"/>
      <c r="G334" s="122"/>
    </row>
    <row r="335" spans="1:7" ht="14.1">
      <c r="A335" s="122"/>
      <c r="B335" s="122"/>
      <c r="C335" s="122"/>
      <c r="D335" s="122"/>
      <c r="E335" s="122"/>
      <c r="F335" s="122"/>
      <c r="G335" s="122"/>
    </row>
    <row r="336" spans="1:7" ht="14.1">
      <c r="A336" s="122"/>
      <c r="B336" s="122"/>
      <c r="C336" s="122"/>
      <c r="D336" s="122"/>
      <c r="E336" s="122"/>
      <c r="F336" s="122"/>
      <c r="G336" s="122"/>
    </row>
    <row r="337" spans="1:7" ht="14.1">
      <c r="A337" s="122"/>
      <c r="B337" s="122"/>
      <c r="C337" s="122"/>
      <c r="D337" s="122"/>
      <c r="E337" s="122"/>
      <c r="F337" s="122"/>
      <c r="G337" s="122"/>
    </row>
    <row r="338" spans="1:7" ht="14.1">
      <c r="A338" s="122"/>
      <c r="B338" s="122"/>
      <c r="C338" s="122"/>
      <c r="D338" s="122"/>
      <c r="E338" s="122"/>
      <c r="F338" s="122"/>
      <c r="G338" s="122"/>
    </row>
    <row r="339" spans="1:7" ht="14.1">
      <c r="A339" s="122"/>
      <c r="B339" s="122"/>
      <c r="C339" s="122"/>
      <c r="D339" s="122"/>
      <c r="E339" s="122"/>
      <c r="F339" s="122"/>
      <c r="G339" s="122"/>
    </row>
    <row r="340" spans="1:7" ht="14.1">
      <c r="A340" s="122"/>
      <c r="B340" s="122"/>
      <c r="C340" s="122"/>
      <c r="D340" s="122"/>
      <c r="E340" s="122"/>
      <c r="F340" s="122"/>
      <c r="G340" s="122"/>
    </row>
    <row r="341" spans="1:7" ht="14.1">
      <c r="A341" s="122"/>
      <c r="B341" s="122"/>
      <c r="C341" s="122"/>
      <c r="D341" s="122"/>
      <c r="E341" s="122"/>
      <c r="F341" s="122"/>
      <c r="G341" s="122"/>
    </row>
    <row r="342" spans="1:7" ht="14.1">
      <c r="A342" s="122"/>
      <c r="B342" s="122"/>
      <c r="C342" s="122"/>
      <c r="D342" s="122"/>
      <c r="E342" s="122"/>
      <c r="F342" s="122"/>
      <c r="G342" s="122"/>
    </row>
    <row r="343" spans="1:7" ht="14.1">
      <c r="A343" s="122"/>
      <c r="B343" s="122"/>
      <c r="C343" s="122"/>
      <c r="D343" s="122"/>
      <c r="E343" s="122"/>
      <c r="F343" s="122"/>
      <c r="G343" s="122"/>
    </row>
    <row r="344" spans="1:7" ht="14.1">
      <c r="A344" s="122"/>
      <c r="B344" s="122"/>
      <c r="C344" s="122"/>
      <c r="D344" s="122"/>
      <c r="E344" s="122"/>
      <c r="F344" s="122"/>
      <c r="G344" s="122"/>
    </row>
    <row r="345" spans="1:7" ht="14.1">
      <c r="A345" s="122"/>
      <c r="B345" s="122"/>
      <c r="C345" s="122"/>
      <c r="D345" s="122"/>
      <c r="E345" s="122"/>
      <c r="F345" s="122"/>
      <c r="G345" s="122"/>
    </row>
    <row r="346" spans="1:7" ht="14.1">
      <c r="A346" s="122"/>
      <c r="B346" s="122"/>
      <c r="C346" s="122"/>
      <c r="D346" s="122"/>
      <c r="E346" s="122"/>
      <c r="F346" s="122"/>
      <c r="G346" s="122"/>
    </row>
    <row r="347" spans="1:7" ht="14.1">
      <c r="A347" s="122"/>
      <c r="B347" s="122"/>
      <c r="C347" s="122"/>
      <c r="D347" s="122"/>
      <c r="E347" s="122"/>
      <c r="F347" s="122"/>
      <c r="G347" s="122"/>
    </row>
    <row r="348" spans="1:7" ht="14.1">
      <c r="A348" s="122"/>
      <c r="B348" s="122"/>
      <c r="C348" s="122"/>
      <c r="D348" s="122"/>
      <c r="E348" s="122"/>
      <c r="F348" s="122"/>
      <c r="G348" s="122"/>
    </row>
    <row r="349" spans="1:7" ht="14.1">
      <c r="A349" s="122"/>
      <c r="B349" s="122"/>
      <c r="C349" s="122"/>
      <c r="D349" s="122"/>
      <c r="E349" s="122"/>
      <c r="F349" s="122"/>
      <c r="G349" s="122"/>
    </row>
    <row r="350" spans="1:7" ht="14.1">
      <c r="A350" s="122"/>
      <c r="B350" s="122"/>
      <c r="C350" s="122"/>
      <c r="D350" s="122"/>
      <c r="E350" s="122"/>
      <c r="F350" s="122"/>
      <c r="G350" s="122"/>
    </row>
    <row r="351" spans="1:7" ht="14.1">
      <c r="A351" s="122"/>
      <c r="B351" s="122"/>
      <c r="C351" s="122"/>
      <c r="D351" s="122"/>
      <c r="E351" s="122"/>
      <c r="F351" s="122"/>
      <c r="G351" s="122"/>
    </row>
    <row r="352" spans="1:7" ht="14.1">
      <c r="A352" s="122"/>
      <c r="B352" s="122"/>
      <c r="C352" s="122"/>
      <c r="D352" s="122"/>
      <c r="E352" s="122"/>
      <c r="F352" s="122"/>
      <c r="G352" s="122"/>
    </row>
    <row r="353" spans="1:7" ht="14.1">
      <c r="A353" s="122"/>
      <c r="B353" s="122"/>
      <c r="C353" s="122"/>
      <c r="D353" s="122"/>
      <c r="E353" s="122"/>
      <c r="F353" s="122"/>
      <c r="G353" s="122"/>
    </row>
    <row r="354" spans="1:7" ht="14.1">
      <c r="A354" s="122"/>
      <c r="B354" s="122"/>
      <c r="C354" s="122"/>
      <c r="D354" s="122"/>
      <c r="E354" s="122"/>
      <c r="F354" s="122"/>
      <c r="G354" s="122"/>
    </row>
    <row r="355" spans="1:7" ht="14.1">
      <c r="A355" s="122"/>
      <c r="B355" s="122"/>
      <c r="C355" s="122"/>
      <c r="D355" s="122"/>
      <c r="E355" s="122"/>
      <c r="F355" s="122"/>
      <c r="G355" s="122"/>
    </row>
    <row r="356" spans="1:7" ht="14.1">
      <c r="A356" s="122"/>
      <c r="B356" s="122"/>
      <c r="C356" s="122"/>
      <c r="D356" s="122"/>
      <c r="E356" s="122"/>
      <c r="F356" s="122"/>
      <c r="G356" s="122"/>
    </row>
    <row r="357" spans="1:7" ht="14.1">
      <c r="A357" s="122"/>
      <c r="B357" s="122"/>
      <c r="C357" s="122"/>
      <c r="D357" s="122"/>
      <c r="E357" s="122"/>
      <c r="F357" s="122"/>
      <c r="G357" s="122"/>
    </row>
    <row r="358" spans="1:7" ht="14.1">
      <c r="A358" s="122"/>
      <c r="B358" s="122"/>
      <c r="C358" s="122"/>
      <c r="D358" s="122"/>
      <c r="E358" s="122"/>
      <c r="F358" s="122"/>
      <c r="G358" s="122"/>
    </row>
    <row r="359" spans="1:7" ht="14.1">
      <c r="A359" s="122"/>
      <c r="B359" s="122"/>
      <c r="C359" s="122"/>
      <c r="D359" s="122"/>
      <c r="E359" s="122"/>
      <c r="F359" s="122"/>
      <c r="G359" s="122"/>
    </row>
    <row r="360" spans="1:7" ht="14.1">
      <c r="A360" s="122"/>
      <c r="B360" s="122"/>
      <c r="C360" s="122"/>
      <c r="D360" s="122"/>
      <c r="E360" s="122"/>
      <c r="F360" s="122"/>
      <c r="G360" s="122"/>
    </row>
    <row r="361" spans="1:7" ht="14.1">
      <c r="A361" s="122"/>
      <c r="B361" s="122"/>
      <c r="C361" s="122"/>
      <c r="D361" s="122"/>
      <c r="E361" s="122"/>
      <c r="F361" s="122"/>
      <c r="G361" s="122"/>
    </row>
    <row r="362" spans="1:7" ht="14.1">
      <c r="A362" s="122"/>
      <c r="B362" s="122"/>
      <c r="C362" s="122"/>
      <c r="D362" s="122"/>
      <c r="E362" s="122"/>
      <c r="F362" s="122"/>
      <c r="G362" s="122"/>
    </row>
    <row r="363" spans="1:7" ht="14.1">
      <c r="A363" s="122"/>
      <c r="B363" s="122"/>
      <c r="C363" s="122"/>
      <c r="D363" s="122"/>
      <c r="E363" s="122"/>
      <c r="F363" s="122"/>
      <c r="G363" s="122"/>
    </row>
    <row r="364" spans="1:7" ht="14.1">
      <c r="A364" s="122"/>
      <c r="B364" s="122"/>
      <c r="C364" s="122"/>
      <c r="D364" s="122"/>
      <c r="E364" s="122"/>
      <c r="F364" s="122"/>
      <c r="G364" s="122"/>
    </row>
    <row r="365" spans="1:7" ht="14.1">
      <c r="A365" s="122"/>
      <c r="B365" s="122"/>
      <c r="C365" s="122"/>
      <c r="D365" s="122"/>
      <c r="E365" s="122"/>
      <c r="F365" s="122"/>
      <c r="G365" s="122"/>
    </row>
    <row r="366" spans="1:7" ht="14.1">
      <c r="A366" s="122"/>
      <c r="B366" s="122"/>
      <c r="C366" s="122"/>
      <c r="D366" s="122"/>
      <c r="E366" s="122"/>
      <c r="F366" s="122"/>
      <c r="G366" s="122"/>
    </row>
    <row r="367" spans="1:7" ht="14.1">
      <c r="A367" s="122"/>
      <c r="B367" s="122"/>
      <c r="C367" s="122"/>
      <c r="D367" s="122"/>
      <c r="E367" s="122"/>
      <c r="F367" s="122"/>
      <c r="G367" s="122"/>
    </row>
    <row r="368" spans="1:7" ht="14.1">
      <c r="A368" s="122"/>
      <c r="B368" s="122"/>
      <c r="C368" s="122"/>
      <c r="D368" s="122"/>
      <c r="E368" s="122"/>
      <c r="F368" s="122"/>
      <c r="G368" s="122"/>
    </row>
    <row r="369" spans="1:7" ht="14.1">
      <c r="A369" s="122"/>
      <c r="B369" s="122"/>
      <c r="C369" s="122"/>
      <c r="D369" s="122"/>
      <c r="E369" s="122"/>
      <c r="F369" s="122"/>
      <c r="G369" s="122"/>
    </row>
    <row r="370" spans="1:7" ht="14.1">
      <c r="A370" s="122"/>
      <c r="B370" s="122"/>
      <c r="C370" s="122"/>
      <c r="D370" s="122"/>
      <c r="E370" s="122"/>
      <c r="F370" s="122"/>
      <c r="G370" s="122"/>
    </row>
    <row r="371" spans="1:7" ht="14.1">
      <c r="A371" s="122"/>
      <c r="B371" s="122"/>
      <c r="C371" s="122"/>
      <c r="D371" s="122"/>
      <c r="E371" s="122"/>
      <c r="F371" s="122"/>
      <c r="G371" s="122"/>
    </row>
    <row r="372" spans="1:7" ht="14.1">
      <c r="A372" s="122"/>
      <c r="B372" s="122"/>
      <c r="C372" s="122"/>
      <c r="D372" s="122"/>
      <c r="E372" s="122"/>
      <c r="F372" s="122"/>
      <c r="G372" s="122"/>
    </row>
    <row r="373" spans="1:7" ht="14.1">
      <c r="A373" s="122"/>
      <c r="B373" s="122"/>
      <c r="C373" s="122"/>
      <c r="D373" s="122"/>
      <c r="E373" s="122"/>
      <c r="F373" s="122"/>
      <c r="G373" s="122"/>
    </row>
    <row r="374" spans="1:7" ht="14.1">
      <c r="A374" s="122"/>
      <c r="B374" s="122"/>
      <c r="C374" s="122"/>
      <c r="D374" s="122"/>
      <c r="E374" s="122"/>
      <c r="F374" s="122"/>
      <c r="G374" s="122"/>
    </row>
    <row r="375" spans="1:7" ht="14.1">
      <c r="A375" s="122"/>
      <c r="B375" s="122"/>
      <c r="C375" s="122"/>
      <c r="D375" s="122"/>
      <c r="E375" s="122"/>
      <c r="F375" s="122"/>
      <c r="G375" s="122"/>
    </row>
    <row r="376" spans="1:7" ht="14.1">
      <c r="A376" s="122"/>
      <c r="B376" s="122"/>
      <c r="C376" s="122"/>
      <c r="D376" s="122"/>
      <c r="E376" s="122"/>
      <c r="F376" s="122"/>
      <c r="G376" s="122"/>
    </row>
    <row r="377" spans="1:7" ht="14.1">
      <c r="A377" s="122"/>
      <c r="B377" s="122"/>
      <c r="C377" s="122"/>
      <c r="D377" s="122"/>
      <c r="E377" s="122"/>
      <c r="F377" s="122"/>
      <c r="G377" s="122"/>
    </row>
    <row r="378" spans="1:7" ht="14.1">
      <c r="A378" s="122"/>
      <c r="B378" s="122"/>
      <c r="C378" s="122"/>
      <c r="D378" s="122"/>
      <c r="E378" s="122"/>
      <c r="F378" s="122"/>
      <c r="G378" s="122"/>
    </row>
    <row r="379" spans="1:7" ht="14.1">
      <c r="A379" s="122"/>
      <c r="B379" s="122"/>
      <c r="C379" s="122"/>
      <c r="D379" s="122"/>
      <c r="E379" s="122"/>
      <c r="F379" s="122"/>
      <c r="G379" s="122"/>
    </row>
    <row r="380" spans="1:7" ht="14.1">
      <c r="A380" s="122"/>
      <c r="B380" s="122"/>
      <c r="C380" s="122"/>
      <c r="D380" s="122"/>
      <c r="E380" s="122"/>
      <c r="F380" s="122"/>
      <c r="G380" s="122"/>
    </row>
    <row r="381" spans="1:7" ht="14.1">
      <c r="A381" s="122"/>
      <c r="B381" s="122"/>
      <c r="C381" s="122"/>
      <c r="D381" s="122"/>
      <c r="E381" s="122"/>
      <c r="F381" s="122"/>
      <c r="G381" s="122"/>
    </row>
    <row r="382" spans="1:7" ht="14.1">
      <c r="A382" s="122"/>
      <c r="B382" s="122"/>
      <c r="C382" s="122"/>
      <c r="D382" s="122"/>
      <c r="E382" s="122"/>
      <c r="F382" s="122"/>
      <c r="G382" s="122"/>
    </row>
    <row r="383" spans="1:7" ht="14.1">
      <c r="A383" s="122"/>
      <c r="B383" s="122"/>
      <c r="C383" s="122"/>
      <c r="D383" s="122"/>
      <c r="E383" s="122"/>
      <c r="F383" s="122"/>
      <c r="G383" s="122"/>
    </row>
    <row r="384" spans="1:7" ht="14.1">
      <c r="A384" s="122"/>
      <c r="B384" s="122"/>
      <c r="C384" s="122"/>
      <c r="D384" s="122"/>
      <c r="E384" s="122"/>
      <c r="F384" s="122"/>
      <c r="G384" s="122"/>
    </row>
    <row r="385" spans="1:7" ht="14.1">
      <c r="A385" s="122"/>
      <c r="B385" s="122"/>
      <c r="C385" s="122"/>
      <c r="D385" s="122"/>
      <c r="E385" s="122"/>
      <c r="F385" s="122"/>
      <c r="G385" s="122"/>
    </row>
    <row r="386" spans="1:7" ht="14.1">
      <c r="A386" s="122"/>
      <c r="B386" s="122"/>
      <c r="C386" s="122"/>
      <c r="D386" s="122"/>
      <c r="E386" s="122"/>
      <c r="F386" s="122"/>
      <c r="G386" s="122"/>
    </row>
    <row r="387" spans="1:7" ht="14.1">
      <c r="A387" s="122"/>
      <c r="B387" s="122"/>
      <c r="C387" s="122"/>
      <c r="D387" s="122"/>
      <c r="E387" s="122"/>
      <c r="F387" s="122"/>
      <c r="G387" s="122"/>
    </row>
    <row r="388" spans="1:7" ht="14.1">
      <c r="A388" s="122"/>
      <c r="B388" s="122"/>
      <c r="C388" s="122"/>
      <c r="D388" s="122"/>
      <c r="E388" s="122"/>
      <c r="F388" s="122"/>
      <c r="G388" s="122"/>
    </row>
    <row r="389" spans="1:7" ht="14.1">
      <c r="A389" s="122"/>
      <c r="B389" s="122"/>
      <c r="C389" s="122"/>
      <c r="D389" s="122"/>
      <c r="E389" s="122"/>
      <c r="F389" s="122"/>
      <c r="G389" s="122"/>
    </row>
    <row r="390" spans="1:7" ht="14.1">
      <c r="A390" s="122"/>
      <c r="B390" s="122"/>
      <c r="C390" s="122"/>
      <c r="D390" s="122"/>
      <c r="E390" s="122"/>
      <c r="F390" s="122"/>
      <c r="G390" s="122"/>
    </row>
    <row r="391" spans="1:7" ht="14.1">
      <c r="A391" s="122"/>
      <c r="B391" s="122"/>
      <c r="C391" s="122"/>
      <c r="D391" s="122"/>
      <c r="E391" s="122"/>
      <c r="F391" s="122"/>
      <c r="G391" s="122"/>
    </row>
    <row r="392" spans="1:7" ht="14.1">
      <c r="A392" s="122"/>
      <c r="B392" s="122"/>
      <c r="C392" s="122"/>
      <c r="D392" s="122"/>
      <c r="E392" s="122"/>
      <c r="F392" s="122"/>
      <c r="G392" s="122"/>
    </row>
    <row r="393" spans="1:7" ht="14.1">
      <c r="A393" s="122"/>
      <c r="B393" s="122"/>
      <c r="C393" s="122"/>
      <c r="D393" s="122"/>
      <c r="E393" s="122"/>
      <c r="F393" s="122"/>
      <c r="G393" s="122"/>
    </row>
    <row r="394" spans="1:7" ht="14.1">
      <c r="A394" s="122"/>
      <c r="B394" s="122"/>
      <c r="C394" s="122"/>
      <c r="D394" s="122"/>
      <c r="E394" s="122"/>
      <c r="F394" s="122"/>
      <c r="G394" s="122"/>
    </row>
    <row r="395" spans="1:7" ht="14.1">
      <c r="A395" s="122"/>
      <c r="B395" s="122"/>
      <c r="C395" s="122"/>
      <c r="D395" s="122"/>
      <c r="E395" s="122"/>
      <c r="F395" s="122"/>
      <c r="G395" s="122"/>
    </row>
    <row r="396" spans="1:7" ht="14.1">
      <c r="A396" s="122"/>
      <c r="B396" s="122"/>
      <c r="C396" s="122"/>
      <c r="D396" s="122"/>
      <c r="E396" s="122"/>
      <c r="F396" s="122"/>
      <c r="G396" s="122"/>
    </row>
    <row r="397" spans="1:7" ht="14.1">
      <c r="A397" s="122"/>
      <c r="B397" s="122"/>
      <c r="C397" s="122"/>
      <c r="D397" s="122"/>
      <c r="E397" s="122"/>
      <c r="F397" s="122"/>
      <c r="G397" s="122"/>
    </row>
    <row r="398" spans="1:7" ht="14.1">
      <c r="A398" s="122"/>
      <c r="B398" s="122"/>
      <c r="C398" s="122"/>
      <c r="D398" s="122"/>
      <c r="E398" s="122"/>
      <c r="F398" s="122"/>
      <c r="G398" s="122"/>
    </row>
    <row r="399" spans="1:7" ht="14.1">
      <c r="A399" s="122"/>
      <c r="B399" s="122"/>
      <c r="C399" s="122"/>
      <c r="D399" s="122"/>
      <c r="E399" s="122"/>
      <c r="F399" s="122"/>
      <c r="G399" s="122"/>
    </row>
    <row r="400" spans="1:7" ht="14.1">
      <c r="A400" s="122"/>
      <c r="B400" s="122"/>
      <c r="C400" s="122"/>
      <c r="D400" s="122"/>
      <c r="E400" s="122"/>
      <c r="F400" s="122"/>
      <c r="G400" s="122"/>
    </row>
    <row r="401" spans="1:7" ht="14.1">
      <c r="A401" s="122"/>
      <c r="B401" s="122"/>
      <c r="C401" s="122"/>
      <c r="D401" s="122"/>
      <c r="E401" s="122"/>
      <c r="F401" s="122"/>
      <c r="G401" s="122"/>
    </row>
    <row r="402" spans="1:7" ht="14.1">
      <c r="A402" s="122"/>
      <c r="B402" s="122"/>
      <c r="C402" s="122"/>
      <c r="D402" s="122"/>
      <c r="E402" s="122"/>
      <c r="F402" s="122"/>
      <c r="G402" s="122"/>
    </row>
    <row r="403" spans="1:7" ht="14.1">
      <c r="A403" s="122"/>
      <c r="B403" s="122"/>
      <c r="C403" s="122"/>
      <c r="D403" s="122"/>
      <c r="E403" s="122"/>
      <c r="F403" s="122"/>
      <c r="G403" s="122"/>
    </row>
    <row r="404" spans="1:7" ht="14.1">
      <c r="A404" s="122"/>
      <c r="B404" s="122"/>
      <c r="C404" s="122"/>
      <c r="D404" s="122"/>
      <c r="E404" s="122"/>
      <c r="F404" s="122"/>
      <c r="G404" s="122"/>
    </row>
    <row r="405" spans="1:7" ht="14.1">
      <c r="A405" s="122"/>
      <c r="B405" s="122"/>
      <c r="C405" s="122"/>
      <c r="D405" s="122"/>
      <c r="E405" s="122"/>
      <c r="F405" s="122"/>
      <c r="G405" s="122"/>
    </row>
    <row r="406" spans="1:7" ht="14.1">
      <c r="A406" s="122"/>
      <c r="B406" s="122"/>
      <c r="C406" s="122"/>
      <c r="D406" s="122"/>
      <c r="E406" s="122"/>
      <c r="F406" s="122"/>
      <c r="G406" s="122"/>
    </row>
    <row r="407" spans="1:7" ht="14.1">
      <c r="A407" s="122"/>
      <c r="B407" s="122"/>
      <c r="C407" s="122"/>
      <c r="D407" s="122"/>
      <c r="E407" s="122"/>
      <c r="F407" s="122"/>
      <c r="G407" s="122"/>
    </row>
    <row r="408" spans="1:7" ht="14.1">
      <c r="A408" s="122"/>
      <c r="B408" s="122"/>
      <c r="C408" s="122"/>
      <c r="D408" s="122"/>
      <c r="E408" s="122"/>
      <c r="F408" s="122"/>
      <c r="G408" s="122"/>
    </row>
    <row r="409" spans="1:7" ht="14.1">
      <c r="A409" s="122"/>
      <c r="B409" s="122"/>
      <c r="C409" s="122"/>
      <c r="D409" s="122"/>
      <c r="E409" s="122"/>
      <c r="F409" s="122"/>
      <c r="G409" s="122"/>
    </row>
    <row r="410" spans="1:7" ht="14.1">
      <c r="A410" s="122"/>
      <c r="B410" s="122"/>
      <c r="C410" s="122"/>
      <c r="D410" s="122"/>
      <c r="E410" s="122"/>
      <c r="F410" s="122"/>
      <c r="G410" s="122"/>
    </row>
    <row r="411" spans="1:7" ht="14.1">
      <c r="A411" s="122"/>
      <c r="B411" s="122"/>
      <c r="C411" s="122"/>
      <c r="D411" s="122"/>
      <c r="E411" s="122"/>
      <c r="F411" s="122"/>
      <c r="G411" s="122"/>
    </row>
    <row r="412" spans="1:7" ht="14.1">
      <c r="A412" s="122"/>
      <c r="B412" s="122"/>
      <c r="C412" s="122"/>
      <c r="D412" s="122"/>
      <c r="E412" s="122"/>
      <c r="F412" s="122"/>
      <c r="G412" s="122"/>
    </row>
    <row r="413" spans="1:7" ht="14.1">
      <c r="A413" s="122"/>
      <c r="B413" s="122"/>
      <c r="C413" s="122"/>
      <c r="D413" s="122"/>
      <c r="E413" s="122"/>
      <c r="F413" s="122"/>
      <c r="G413" s="122"/>
    </row>
    <row r="414" spans="1:7" ht="14.1">
      <c r="A414" s="122"/>
      <c r="B414" s="122"/>
      <c r="C414" s="122"/>
      <c r="D414" s="122"/>
      <c r="E414" s="122"/>
      <c r="F414" s="122"/>
      <c r="G414" s="122"/>
    </row>
    <row r="415" spans="1:7" ht="14.1">
      <c r="A415" s="122"/>
      <c r="B415" s="122"/>
      <c r="C415" s="122"/>
      <c r="D415" s="122"/>
      <c r="E415" s="122"/>
      <c r="F415" s="122"/>
      <c r="G415" s="122"/>
    </row>
    <row r="416" spans="1:7" ht="14.1">
      <c r="A416" s="122"/>
      <c r="B416" s="122"/>
      <c r="C416" s="122"/>
      <c r="D416" s="122"/>
      <c r="E416" s="122"/>
      <c r="F416" s="122"/>
      <c r="G416" s="122"/>
    </row>
    <row r="417" spans="1:7" ht="14.1">
      <c r="A417" s="122"/>
      <c r="B417" s="122"/>
      <c r="C417" s="122"/>
      <c r="D417" s="122"/>
      <c r="E417" s="122"/>
      <c r="F417" s="122"/>
      <c r="G417" s="122"/>
    </row>
    <row r="418" spans="1:7" ht="14.1">
      <c r="A418" s="122"/>
      <c r="B418" s="122"/>
      <c r="C418" s="122"/>
      <c r="D418" s="122"/>
      <c r="E418" s="122"/>
      <c r="F418" s="122"/>
      <c r="G418" s="122"/>
    </row>
    <row r="419" spans="1:7" ht="14.1">
      <c r="A419" s="122"/>
      <c r="B419" s="122"/>
      <c r="C419" s="122"/>
      <c r="D419" s="122"/>
      <c r="E419" s="122"/>
      <c r="F419" s="122"/>
      <c r="G419" s="122"/>
    </row>
    <row r="420" spans="1:7" ht="14.1">
      <c r="A420" s="122"/>
      <c r="B420" s="122"/>
      <c r="C420" s="122"/>
      <c r="D420" s="122"/>
      <c r="E420" s="122"/>
      <c r="F420" s="122"/>
      <c r="G420" s="122"/>
    </row>
    <row r="421" spans="1:7" ht="14.1">
      <c r="A421" s="122"/>
      <c r="B421" s="122"/>
      <c r="C421" s="122"/>
      <c r="D421" s="122"/>
      <c r="E421" s="122"/>
      <c r="F421" s="122"/>
      <c r="G421" s="122"/>
    </row>
    <row r="422" spans="1:7" ht="14.1">
      <c r="A422" s="122"/>
      <c r="B422" s="122"/>
      <c r="C422" s="122"/>
      <c r="D422" s="122"/>
      <c r="E422" s="122"/>
      <c r="F422" s="122"/>
      <c r="G422" s="122"/>
    </row>
    <row r="423" spans="1:7" ht="14.1">
      <c r="A423" s="122"/>
      <c r="B423" s="122"/>
      <c r="C423" s="122"/>
      <c r="D423" s="122"/>
      <c r="E423" s="122"/>
      <c r="F423" s="122"/>
      <c r="G423" s="122"/>
    </row>
    <row r="424" spans="1:7" ht="14.1">
      <c r="A424" s="122"/>
      <c r="B424" s="122"/>
      <c r="C424" s="122"/>
      <c r="D424" s="122"/>
      <c r="E424" s="122"/>
      <c r="F424" s="122"/>
      <c r="G424" s="122"/>
    </row>
    <row r="425" spans="1:7" ht="14.1">
      <c r="A425" s="122"/>
      <c r="B425" s="122"/>
      <c r="C425" s="122"/>
      <c r="D425" s="122"/>
      <c r="E425" s="122"/>
      <c r="F425" s="122"/>
      <c r="G425" s="122"/>
    </row>
    <row r="426" spans="1:7" ht="14.1">
      <c r="A426" s="122"/>
      <c r="B426" s="122"/>
      <c r="C426" s="122"/>
      <c r="D426" s="122"/>
      <c r="E426" s="122"/>
      <c r="F426" s="122"/>
      <c r="G426" s="122"/>
    </row>
    <row r="427" spans="1:7" ht="14.1">
      <c r="A427" s="122"/>
      <c r="B427" s="122"/>
      <c r="C427" s="122"/>
      <c r="D427" s="122"/>
      <c r="E427" s="122"/>
      <c r="F427" s="122"/>
      <c r="G427" s="122"/>
    </row>
    <row r="428" spans="1:7" ht="14.1">
      <c r="A428" s="122"/>
      <c r="B428" s="122"/>
      <c r="C428" s="122"/>
      <c r="D428" s="122"/>
      <c r="E428" s="122"/>
      <c r="F428" s="122"/>
      <c r="G428" s="122"/>
    </row>
    <row r="429" spans="1:7" ht="14.1">
      <c r="A429" s="122"/>
      <c r="B429" s="122"/>
      <c r="C429" s="122"/>
      <c r="D429" s="122"/>
      <c r="E429" s="122"/>
      <c r="F429" s="122"/>
      <c r="G429" s="122"/>
    </row>
    <row r="430" spans="1:7" ht="14.1">
      <c r="A430" s="122"/>
      <c r="B430" s="122"/>
      <c r="C430" s="122"/>
      <c r="D430" s="122"/>
      <c r="E430" s="122"/>
      <c r="F430" s="122"/>
      <c r="G430" s="122"/>
    </row>
    <row r="431" spans="1:7" ht="14.1">
      <c r="A431" s="122"/>
      <c r="B431" s="122"/>
      <c r="C431" s="122"/>
      <c r="D431" s="122"/>
      <c r="E431" s="122"/>
      <c r="F431" s="122"/>
      <c r="G431" s="122"/>
    </row>
    <row r="432" spans="1:7" ht="14.1">
      <c r="A432" s="122"/>
      <c r="B432" s="122"/>
      <c r="C432" s="122"/>
      <c r="D432" s="122"/>
      <c r="E432" s="122"/>
      <c r="F432" s="122"/>
      <c r="G432" s="122"/>
    </row>
    <row r="433" spans="1:7" ht="14.1">
      <c r="A433" s="122"/>
      <c r="B433" s="122"/>
      <c r="C433" s="122"/>
      <c r="D433" s="122"/>
      <c r="E433" s="122"/>
      <c r="F433" s="122"/>
      <c r="G433" s="122"/>
    </row>
    <row r="434" spans="1:7" ht="14.1">
      <c r="A434" s="122"/>
      <c r="B434" s="122"/>
      <c r="C434" s="122"/>
      <c r="D434" s="122"/>
      <c r="E434" s="122"/>
      <c r="F434" s="122"/>
      <c r="G434" s="122"/>
    </row>
    <row r="435" spans="1:7" ht="14.1">
      <c r="A435" s="122"/>
      <c r="B435" s="122"/>
      <c r="C435" s="122"/>
      <c r="D435" s="122"/>
      <c r="E435" s="122"/>
      <c r="F435" s="122"/>
      <c r="G435" s="122"/>
    </row>
    <row r="436" spans="1:7" ht="14.1">
      <c r="A436" s="122"/>
      <c r="B436" s="122"/>
      <c r="C436" s="122"/>
      <c r="D436" s="122"/>
      <c r="E436" s="122"/>
      <c r="F436" s="122"/>
      <c r="G436" s="122"/>
    </row>
    <row r="437" spans="1:7" ht="14.1">
      <c r="A437" s="122"/>
      <c r="B437" s="122"/>
      <c r="C437" s="122"/>
      <c r="D437" s="122"/>
      <c r="E437" s="122"/>
      <c r="F437" s="122"/>
      <c r="G437" s="122"/>
    </row>
    <row r="438" spans="1:7" ht="14.1">
      <c r="A438" s="122"/>
      <c r="B438" s="122"/>
      <c r="C438" s="122"/>
      <c r="D438" s="122"/>
      <c r="E438" s="122"/>
      <c r="F438" s="122"/>
      <c r="G438" s="122"/>
    </row>
    <row r="439" spans="1:7" ht="14.1">
      <c r="A439" s="122"/>
      <c r="B439" s="122"/>
      <c r="C439" s="122"/>
      <c r="D439" s="122"/>
      <c r="E439" s="122"/>
      <c r="F439" s="122"/>
      <c r="G439" s="122"/>
    </row>
    <row r="440" spans="1:7" ht="14.1">
      <c r="A440" s="122"/>
      <c r="B440" s="122"/>
      <c r="C440" s="122"/>
      <c r="D440" s="122"/>
      <c r="E440" s="122"/>
      <c r="F440" s="122"/>
      <c r="G440" s="122"/>
    </row>
    <row r="441" spans="1:7" ht="14.1">
      <c r="A441" s="122"/>
      <c r="B441" s="122"/>
      <c r="C441" s="122"/>
      <c r="D441" s="122"/>
      <c r="E441" s="122"/>
      <c r="F441" s="122"/>
      <c r="G441" s="122"/>
    </row>
    <row r="442" spans="1:7" ht="14.1">
      <c r="A442" s="122"/>
      <c r="B442" s="122"/>
      <c r="C442" s="122"/>
      <c r="D442" s="122"/>
      <c r="E442" s="122"/>
      <c r="F442" s="122"/>
      <c r="G442" s="122"/>
    </row>
    <row r="443" spans="1:7" ht="14.1">
      <c r="A443" s="122"/>
      <c r="B443" s="122"/>
      <c r="C443" s="122"/>
      <c r="D443" s="122"/>
      <c r="E443" s="122"/>
      <c r="F443" s="122"/>
      <c r="G443" s="122"/>
    </row>
    <row r="444" spans="1:7" ht="14.1">
      <c r="A444" s="122"/>
      <c r="B444" s="122"/>
      <c r="C444" s="122"/>
      <c r="D444" s="122"/>
      <c r="E444" s="122"/>
      <c r="F444" s="122"/>
      <c r="G444" s="122"/>
    </row>
    <row r="445" spans="1:7" ht="14.1">
      <c r="A445" s="122"/>
      <c r="B445" s="122"/>
      <c r="C445" s="122"/>
      <c r="D445" s="122"/>
      <c r="E445" s="122"/>
      <c r="F445" s="122"/>
      <c r="G445" s="122"/>
    </row>
    <row r="446" spans="1:7" ht="14.1">
      <c r="A446" s="122"/>
      <c r="B446" s="122"/>
      <c r="C446" s="122"/>
      <c r="D446" s="122"/>
      <c r="E446" s="122"/>
      <c r="F446" s="122"/>
      <c r="G446" s="122"/>
    </row>
    <row r="447" spans="1:7" ht="14.1">
      <c r="A447" s="122"/>
      <c r="B447" s="122"/>
      <c r="C447" s="122"/>
      <c r="D447" s="122"/>
      <c r="E447" s="122"/>
      <c r="F447" s="122"/>
      <c r="G447" s="122"/>
    </row>
    <row r="448" spans="1:7" ht="14.1">
      <c r="A448" s="122"/>
      <c r="B448" s="122"/>
      <c r="C448" s="122"/>
      <c r="D448" s="122"/>
      <c r="E448" s="122"/>
      <c r="F448" s="122"/>
      <c r="G448" s="122"/>
    </row>
    <row r="449" spans="1:7" ht="14.1">
      <c r="A449" s="122"/>
      <c r="B449" s="122"/>
      <c r="C449" s="122"/>
      <c r="D449" s="122"/>
      <c r="E449" s="122"/>
      <c r="F449" s="122"/>
      <c r="G449" s="122"/>
    </row>
    <row r="450" spans="1:7" ht="14.1">
      <c r="A450" s="122"/>
      <c r="B450" s="122"/>
      <c r="C450" s="122"/>
      <c r="D450" s="122"/>
      <c r="E450" s="122"/>
      <c r="F450" s="122"/>
      <c r="G450" s="122"/>
    </row>
    <row r="451" spans="1:7" ht="14.1">
      <c r="A451" s="122"/>
      <c r="B451" s="122"/>
      <c r="C451" s="122"/>
      <c r="D451" s="122"/>
      <c r="E451" s="122"/>
      <c r="F451" s="122"/>
      <c r="G451" s="122"/>
    </row>
    <row r="452" spans="1:7" ht="14.1">
      <c r="A452" s="122"/>
      <c r="B452" s="122"/>
      <c r="C452" s="122"/>
      <c r="D452" s="122"/>
      <c r="E452" s="122"/>
      <c r="F452" s="122"/>
      <c r="G452" s="122"/>
    </row>
    <row r="453" spans="1:7" ht="14.1">
      <c r="A453" s="122"/>
      <c r="B453" s="122"/>
      <c r="C453" s="122"/>
      <c r="D453" s="122"/>
      <c r="E453" s="122"/>
      <c r="F453" s="122"/>
      <c r="G453" s="122"/>
    </row>
    <row r="454" spans="1:7" ht="14.1">
      <c r="A454" s="122"/>
      <c r="B454" s="122"/>
      <c r="C454" s="122"/>
      <c r="D454" s="122"/>
      <c r="E454" s="122"/>
      <c r="F454" s="122"/>
      <c r="G454" s="122"/>
    </row>
    <row r="455" spans="1:7" ht="14.1">
      <c r="A455" s="122"/>
      <c r="B455" s="122"/>
      <c r="C455" s="122"/>
      <c r="D455" s="122"/>
      <c r="E455" s="122"/>
      <c r="F455" s="122"/>
      <c r="G455" s="122"/>
    </row>
    <row r="456" spans="1:7" ht="14.1">
      <c r="A456" s="122"/>
      <c r="B456" s="122"/>
      <c r="C456" s="122"/>
      <c r="D456" s="122"/>
      <c r="E456" s="122"/>
      <c r="F456" s="122"/>
      <c r="G456" s="122"/>
    </row>
    <row r="457" spans="1:7" ht="14.1">
      <c r="A457" s="122"/>
      <c r="B457" s="122"/>
      <c r="C457" s="122"/>
      <c r="D457" s="122"/>
      <c r="E457" s="122"/>
      <c r="F457" s="122"/>
      <c r="G457" s="122"/>
    </row>
    <row r="458" spans="1:7" ht="14.1">
      <c r="A458" s="122"/>
      <c r="B458" s="122"/>
      <c r="C458" s="122"/>
      <c r="D458" s="122"/>
      <c r="E458" s="122"/>
      <c r="F458" s="122"/>
      <c r="G458" s="122"/>
    </row>
    <row r="459" spans="1:7" ht="14.1">
      <c r="A459" s="122"/>
      <c r="B459" s="122"/>
      <c r="C459" s="122"/>
      <c r="D459" s="122"/>
      <c r="E459" s="122"/>
      <c r="F459" s="122"/>
      <c r="G459" s="122"/>
    </row>
    <row r="460" spans="1:7" ht="14.1">
      <c r="A460" s="122"/>
      <c r="B460" s="122"/>
      <c r="C460" s="122"/>
      <c r="D460" s="122"/>
      <c r="E460" s="122"/>
      <c r="F460" s="122"/>
      <c r="G460" s="122"/>
    </row>
    <row r="461" spans="1:7" ht="14.1">
      <c r="A461" s="122"/>
      <c r="B461" s="122"/>
      <c r="C461" s="122"/>
      <c r="D461" s="122"/>
      <c r="E461" s="122"/>
      <c r="F461" s="122"/>
      <c r="G461" s="122"/>
    </row>
    <row r="462" spans="1:7" ht="14.1">
      <c r="A462" s="122"/>
      <c r="B462" s="122"/>
      <c r="C462" s="122"/>
      <c r="D462" s="122"/>
      <c r="E462" s="122"/>
      <c r="F462" s="122"/>
      <c r="G462" s="122"/>
    </row>
    <row r="463" spans="1:7" ht="14.1">
      <c r="A463" s="122"/>
      <c r="B463" s="122"/>
      <c r="C463" s="122"/>
      <c r="D463" s="122"/>
      <c r="E463" s="122"/>
      <c r="F463" s="122"/>
      <c r="G463" s="122"/>
    </row>
    <row r="464" spans="1:7" ht="14.1">
      <c r="A464" s="122"/>
      <c r="B464" s="122"/>
      <c r="C464" s="122"/>
      <c r="D464" s="122"/>
      <c r="E464" s="122"/>
      <c r="F464" s="122"/>
      <c r="G464" s="122"/>
    </row>
    <row r="465" spans="1:7" ht="14.1">
      <c r="A465" s="122"/>
      <c r="B465" s="122"/>
      <c r="C465" s="122"/>
      <c r="D465" s="122"/>
      <c r="E465" s="122"/>
      <c r="F465" s="122"/>
      <c r="G465" s="122"/>
    </row>
    <row r="466" spans="1:7" ht="14.1">
      <c r="A466" s="122"/>
      <c r="B466" s="122"/>
      <c r="C466" s="122"/>
      <c r="D466" s="122"/>
      <c r="E466" s="122"/>
      <c r="F466" s="122"/>
      <c r="G466" s="122"/>
    </row>
    <row r="467" spans="1:7" ht="14.1">
      <c r="A467" s="122"/>
      <c r="B467" s="122"/>
      <c r="C467" s="122"/>
      <c r="D467" s="122"/>
      <c r="E467" s="122"/>
      <c r="F467" s="122"/>
      <c r="G467" s="122"/>
    </row>
    <row r="468" spans="1:7" ht="14.1">
      <c r="A468" s="122"/>
      <c r="B468" s="122"/>
      <c r="C468" s="122"/>
      <c r="D468" s="122"/>
      <c r="E468" s="122"/>
      <c r="F468" s="122"/>
      <c r="G468" s="122"/>
    </row>
    <row r="469" spans="1:7" ht="14.1">
      <c r="A469" s="122"/>
      <c r="B469" s="122"/>
      <c r="C469" s="122"/>
      <c r="D469" s="122"/>
      <c r="E469" s="122"/>
      <c r="F469" s="122"/>
      <c r="G469" s="122"/>
    </row>
    <row r="470" spans="1:7" ht="14.1">
      <c r="A470" s="122"/>
      <c r="B470" s="122"/>
      <c r="C470" s="122"/>
      <c r="D470" s="122"/>
      <c r="E470" s="122"/>
      <c r="F470" s="122"/>
      <c r="G470" s="122"/>
    </row>
    <row r="471" spans="1:7" ht="14.1">
      <c r="A471" s="122"/>
      <c r="B471" s="122"/>
      <c r="C471" s="122"/>
      <c r="D471" s="122"/>
      <c r="E471" s="122"/>
      <c r="F471" s="122"/>
      <c r="G471" s="122"/>
    </row>
    <row r="472" spans="1:7" ht="14.1">
      <c r="A472" s="122"/>
      <c r="B472" s="122"/>
      <c r="C472" s="122"/>
      <c r="D472" s="122"/>
      <c r="E472" s="122"/>
      <c r="F472" s="122"/>
      <c r="G472" s="122"/>
    </row>
    <row r="473" spans="1:7" ht="14.1">
      <c r="A473" s="122"/>
      <c r="B473" s="122"/>
      <c r="C473" s="122"/>
      <c r="D473" s="122"/>
      <c r="E473" s="122"/>
      <c r="F473" s="122"/>
      <c r="G473" s="122"/>
    </row>
    <row r="474" spans="1:7" ht="14.1">
      <c r="A474" s="122"/>
      <c r="B474" s="122"/>
      <c r="C474" s="122"/>
      <c r="D474" s="122"/>
      <c r="E474" s="122"/>
      <c r="F474" s="122"/>
      <c r="G474" s="122"/>
    </row>
    <row r="475" spans="1:7" ht="14.1">
      <c r="A475" s="122"/>
      <c r="B475" s="122"/>
      <c r="C475" s="122"/>
      <c r="D475" s="122"/>
      <c r="E475" s="122"/>
      <c r="F475" s="122"/>
      <c r="G475" s="122"/>
    </row>
    <row r="476" spans="1:7" ht="14.1">
      <c r="A476" s="122"/>
      <c r="B476" s="122"/>
      <c r="C476" s="122"/>
      <c r="D476" s="122"/>
      <c r="E476" s="122"/>
      <c r="F476" s="122"/>
      <c r="G476" s="122"/>
    </row>
    <row r="477" spans="1:7" ht="14.1">
      <c r="A477" s="122"/>
      <c r="B477" s="122"/>
      <c r="C477" s="122"/>
      <c r="D477" s="122"/>
      <c r="E477" s="122"/>
      <c r="F477" s="122"/>
      <c r="G477" s="122"/>
    </row>
    <row r="478" spans="1:7" ht="14.1">
      <c r="A478" s="122"/>
      <c r="B478" s="122"/>
      <c r="C478" s="122"/>
      <c r="D478" s="122"/>
      <c r="E478" s="122"/>
      <c r="F478" s="122"/>
      <c r="G478" s="122"/>
    </row>
    <row r="479" spans="1:7" ht="14.1">
      <c r="A479" s="122"/>
      <c r="B479" s="122"/>
      <c r="C479" s="122"/>
      <c r="D479" s="122"/>
      <c r="E479" s="122"/>
      <c r="F479" s="122"/>
      <c r="G479" s="122"/>
    </row>
    <row r="480" spans="1:7" ht="14.1">
      <c r="A480" s="122"/>
      <c r="B480" s="122"/>
      <c r="C480" s="122"/>
      <c r="D480" s="122"/>
      <c r="E480" s="122"/>
      <c r="F480" s="122"/>
      <c r="G480" s="122"/>
    </row>
    <row r="481" spans="1:7" ht="14.1">
      <c r="A481" s="122"/>
      <c r="B481" s="122"/>
      <c r="C481" s="122"/>
      <c r="D481" s="122"/>
      <c r="E481" s="122"/>
      <c r="F481" s="122"/>
      <c r="G481" s="122"/>
    </row>
    <row r="482" spans="1:7" ht="14.1">
      <c r="A482" s="122"/>
      <c r="B482" s="122"/>
      <c r="C482" s="122"/>
      <c r="D482" s="122"/>
      <c r="E482" s="122"/>
      <c r="F482" s="122"/>
      <c r="G482" s="122"/>
    </row>
    <row r="483" spans="1:7" ht="14.1">
      <c r="A483" s="122"/>
      <c r="B483" s="122"/>
      <c r="C483" s="122"/>
      <c r="D483" s="122"/>
      <c r="E483" s="122"/>
      <c r="F483" s="122"/>
      <c r="G483" s="122"/>
    </row>
    <row r="484" spans="1:7" ht="14.1">
      <c r="A484" s="122"/>
      <c r="B484" s="122"/>
      <c r="C484" s="122"/>
      <c r="D484" s="122"/>
      <c r="E484" s="122"/>
      <c r="F484" s="122"/>
      <c r="G484" s="122"/>
    </row>
    <row r="485" spans="1:7" ht="14.1">
      <c r="A485" s="122"/>
      <c r="B485" s="122"/>
      <c r="C485" s="122"/>
      <c r="D485" s="122"/>
      <c r="E485" s="122"/>
      <c r="F485" s="122"/>
      <c r="G485" s="122"/>
    </row>
    <row r="486" spans="1:7" ht="14.1">
      <c r="A486" s="122"/>
      <c r="B486" s="122"/>
      <c r="C486" s="122"/>
      <c r="D486" s="122"/>
      <c r="E486" s="122"/>
      <c r="F486" s="122"/>
      <c r="G486" s="122"/>
    </row>
    <row r="487" spans="1:7" ht="14.1">
      <c r="A487" s="122"/>
      <c r="B487" s="122"/>
      <c r="C487" s="122"/>
      <c r="D487" s="122"/>
      <c r="E487" s="122"/>
      <c r="F487" s="122"/>
      <c r="G487" s="122"/>
    </row>
    <row r="488" spans="1:7" ht="14.1">
      <c r="A488" s="122"/>
      <c r="B488" s="122"/>
      <c r="C488" s="122"/>
      <c r="D488" s="122"/>
      <c r="E488" s="122"/>
      <c r="F488" s="122"/>
      <c r="G488" s="122"/>
    </row>
    <row r="489" spans="1:7" ht="14.1">
      <c r="A489" s="122"/>
      <c r="B489" s="122"/>
      <c r="C489" s="122"/>
      <c r="D489" s="122"/>
      <c r="E489" s="122"/>
      <c r="F489" s="122"/>
      <c r="G489" s="122"/>
    </row>
    <row r="490" spans="1:7" ht="14.1">
      <c r="A490" s="122"/>
      <c r="B490" s="122"/>
      <c r="C490" s="122"/>
      <c r="D490" s="122"/>
      <c r="E490" s="122"/>
      <c r="F490" s="122"/>
      <c r="G490" s="122"/>
    </row>
    <row r="491" spans="1:7" ht="14.1">
      <c r="A491" s="122"/>
      <c r="B491" s="122"/>
      <c r="C491" s="122"/>
      <c r="D491" s="122"/>
      <c r="E491" s="122"/>
      <c r="F491" s="122"/>
      <c r="G491" s="122"/>
    </row>
    <row r="492" spans="1:7" ht="14.1">
      <c r="A492" s="122"/>
      <c r="B492" s="122"/>
      <c r="C492" s="122"/>
      <c r="D492" s="122"/>
      <c r="E492" s="122"/>
      <c r="F492" s="122"/>
      <c r="G492" s="122"/>
    </row>
    <row r="493" spans="1:7" ht="14.1">
      <c r="A493" s="122"/>
      <c r="B493" s="122"/>
      <c r="C493" s="122"/>
      <c r="D493" s="122"/>
      <c r="E493" s="122"/>
      <c r="F493" s="122"/>
      <c r="G493" s="122"/>
    </row>
    <row r="494" spans="1:7" ht="14.1">
      <c r="A494" s="122"/>
      <c r="B494" s="122"/>
      <c r="C494" s="122"/>
      <c r="D494" s="122"/>
      <c r="E494" s="122"/>
      <c r="F494" s="122"/>
      <c r="G494" s="122"/>
    </row>
    <row r="495" spans="1:7" ht="14.1">
      <c r="A495" s="122"/>
      <c r="B495" s="122"/>
      <c r="C495" s="122"/>
      <c r="D495" s="122"/>
      <c r="E495" s="122"/>
      <c r="F495" s="122"/>
      <c r="G495" s="122"/>
    </row>
    <row r="496" spans="1:7" ht="14.1">
      <c r="A496" s="122"/>
      <c r="B496" s="122"/>
      <c r="C496" s="122"/>
      <c r="D496" s="122"/>
      <c r="E496" s="122"/>
      <c r="F496" s="122"/>
      <c r="G496" s="122"/>
    </row>
    <row r="497" spans="1:7" ht="14.1">
      <c r="A497" s="122"/>
      <c r="B497" s="122"/>
      <c r="C497" s="122"/>
      <c r="D497" s="122"/>
      <c r="E497" s="122"/>
      <c r="F497" s="122"/>
      <c r="G497" s="122"/>
    </row>
    <row r="498" spans="1:7" ht="14.1">
      <c r="A498" s="122"/>
      <c r="B498" s="122"/>
      <c r="C498" s="122"/>
      <c r="D498" s="122"/>
      <c r="E498" s="122"/>
      <c r="F498" s="122"/>
      <c r="G498" s="122"/>
    </row>
    <row r="499" spans="1:7" ht="14.1">
      <c r="A499" s="122"/>
      <c r="B499" s="122"/>
      <c r="C499" s="122"/>
      <c r="D499" s="122"/>
      <c r="E499" s="122"/>
      <c r="F499" s="122"/>
      <c r="G499" s="122"/>
    </row>
    <row r="500" spans="1:7" ht="14.1">
      <c r="A500" s="122"/>
      <c r="B500" s="122"/>
      <c r="C500" s="122"/>
      <c r="D500" s="122"/>
      <c r="E500" s="122"/>
      <c r="F500" s="122"/>
      <c r="G500" s="122"/>
    </row>
    <row r="501" spans="1:7" ht="14.1">
      <c r="A501" s="122"/>
      <c r="B501" s="122"/>
      <c r="C501" s="122"/>
      <c r="D501" s="122"/>
      <c r="E501" s="122"/>
      <c r="F501" s="122"/>
      <c r="G501" s="122"/>
    </row>
    <row r="502" spans="1:7" ht="14.1">
      <c r="A502" s="122"/>
      <c r="B502" s="122"/>
      <c r="C502" s="122"/>
      <c r="D502" s="122"/>
      <c r="E502" s="122"/>
      <c r="F502" s="122"/>
      <c r="G502" s="122"/>
    </row>
    <row r="503" spans="1:7" ht="14.1">
      <c r="A503" s="122"/>
      <c r="B503" s="122"/>
      <c r="C503" s="122"/>
      <c r="D503" s="122"/>
      <c r="E503" s="122"/>
      <c r="F503" s="122"/>
      <c r="G503" s="122"/>
    </row>
    <row r="504" spans="1:7" ht="14.1">
      <c r="A504" s="122"/>
      <c r="B504" s="122"/>
      <c r="C504" s="122"/>
      <c r="D504" s="122"/>
      <c r="E504" s="122"/>
      <c r="F504" s="122"/>
      <c r="G504" s="122"/>
    </row>
    <row r="505" spans="1:7" ht="14.1">
      <c r="A505" s="122"/>
      <c r="B505" s="122"/>
      <c r="C505" s="122"/>
      <c r="D505" s="122"/>
      <c r="E505" s="122"/>
      <c r="F505" s="122"/>
      <c r="G505" s="122"/>
    </row>
    <row r="506" spans="1:7" ht="14.1">
      <c r="A506" s="122"/>
      <c r="B506" s="122"/>
      <c r="C506" s="122"/>
      <c r="D506" s="122"/>
      <c r="E506" s="122"/>
      <c r="F506" s="122"/>
      <c r="G506" s="122"/>
    </row>
    <row r="507" spans="1:7" ht="14.1">
      <c r="A507" s="122"/>
      <c r="B507" s="122"/>
      <c r="C507" s="122"/>
      <c r="D507" s="122"/>
      <c r="E507" s="122"/>
      <c r="F507" s="122"/>
      <c r="G507" s="122"/>
    </row>
    <row r="508" spans="1:7" ht="14.1">
      <c r="A508" s="122"/>
      <c r="B508" s="122"/>
      <c r="C508" s="122"/>
      <c r="D508" s="122"/>
      <c r="E508" s="122"/>
      <c r="F508" s="122"/>
      <c r="G508" s="122"/>
    </row>
    <row r="509" spans="1:7" ht="14.1">
      <c r="A509" s="122"/>
      <c r="B509" s="122"/>
      <c r="C509" s="122"/>
      <c r="D509" s="122"/>
      <c r="E509" s="122"/>
      <c r="F509" s="122"/>
      <c r="G509" s="122"/>
    </row>
    <row r="510" spans="1:7" ht="14.1">
      <c r="A510" s="122"/>
      <c r="B510" s="122"/>
      <c r="C510" s="122"/>
      <c r="D510" s="122"/>
      <c r="E510" s="122"/>
      <c r="F510" s="122"/>
      <c r="G510" s="122"/>
    </row>
    <row r="511" spans="1:7" ht="14.1">
      <c r="A511" s="122"/>
      <c r="B511" s="122"/>
      <c r="C511" s="122"/>
      <c r="D511" s="122"/>
      <c r="E511" s="122"/>
      <c r="F511" s="122"/>
      <c r="G511" s="122"/>
    </row>
    <row r="512" spans="1:7" ht="14.1">
      <c r="A512" s="122"/>
      <c r="B512" s="122"/>
      <c r="C512" s="122"/>
      <c r="D512" s="122"/>
      <c r="E512" s="122"/>
      <c r="F512" s="122"/>
      <c r="G512" s="122"/>
    </row>
    <row r="513" spans="1:7" ht="14.1">
      <c r="A513" s="122"/>
      <c r="B513" s="122"/>
      <c r="C513" s="122"/>
      <c r="D513" s="122"/>
      <c r="E513" s="122"/>
      <c r="F513" s="122"/>
      <c r="G513" s="122"/>
    </row>
    <row r="514" spans="1:7" ht="14.1">
      <c r="A514" s="122"/>
      <c r="B514" s="122"/>
      <c r="C514" s="122"/>
      <c r="D514" s="122"/>
      <c r="E514" s="122"/>
      <c r="F514" s="122"/>
      <c r="G514" s="122"/>
    </row>
    <row r="515" spans="1:7" ht="14.1">
      <c r="A515" s="122"/>
      <c r="B515" s="122"/>
      <c r="C515" s="122"/>
      <c r="D515" s="122"/>
      <c r="E515" s="122"/>
      <c r="F515" s="122"/>
      <c r="G515" s="122"/>
    </row>
    <row r="516" spans="1:7" ht="14.1">
      <c r="A516" s="122"/>
      <c r="B516" s="122"/>
      <c r="C516" s="122"/>
      <c r="D516" s="122"/>
      <c r="E516" s="122"/>
      <c r="F516" s="122"/>
      <c r="G516" s="122"/>
    </row>
    <row r="517" spans="1:7" ht="14.1">
      <c r="A517" s="122"/>
      <c r="B517" s="122"/>
      <c r="C517" s="122"/>
      <c r="D517" s="122"/>
      <c r="E517" s="122"/>
      <c r="F517" s="122"/>
      <c r="G517" s="122"/>
    </row>
    <row r="518" spans="1:7" ht="14.1">
      <c r="A518" s="122"/>
      <c r="B518" s="122"/>
      <c r="C518" s="122"/>
      <c r="D518" s="122"/>
      <c r="E518" s="122"/>
      <c r="F518" s="122"/>
      <c r="G518" s="122"/>
    </row>
    <row r="519" spans="1:7" ht="14.1">
      <c r="A519" s="122"/>
      <c r="B519" s="122"/>
      <c r="C519" s="122"/>
      <c r="D519" s="122"/>
      <c r="E519" s="122"/>
      <c r="F519" s="122"/>
      <c r="G519" s="122"/>
    </row>
    <row r="520" spans="1:7" ht="14.1">
      <c r="A520" s="122"/>
      <c r="B520" s="122"/>
      <c r="C520" s="122"/>
      <c r="D520" s="122"/>
      <c r="E520" s="122"/>
      <c r="F520" s="122"/>
      <c r="G520" s="122"/>
    </row>
    <row r="521" spans="1:7" ht="14.1">
      <c r="A521" s="122"/>
      <c r="B521" s="122"/>
      <c r="C521" s="122"/>
      <c r="D521" s="122"/>
      <c r="E521" s="122"/>
      <c r="F521" s="122"/>
      <c r="G521" s="122"/>
    </row>
    <row r="522" spans="1:7" ht="14.1">
      <c r="A522" s="122"/>
      <c r="B522" s="122"/>
      <c r="C522" s="122"/>
      <c r="D522" s="122"/>
      <c r="E522" s="122"/>
      <c r="F522" s="122"/>
      <c r="G522" s="122"/>
    </row>
    <row r="523" spans="1:7" ht="14.1">
      <c r="A523" s="122"/>
      <c r="B523" s="122"/>
      <c r="C523" s="122"/>
      <c r="D523" s="122"/>
      <c r="E523" s="122"/>
      <c r="F523" s="122"/>
      <c r="G523" s="122"/>
    </row>
    <row r="524" spans="1:7" ht="14.1">
      <c r="A524" s="122"/>
      <c r="B524" s="122"/>
      <c r="C524" s="122"/>
      <c r="D524" s="122"/>
      <c r="E524" s="122"/>
      <c r="F524" s="122"/>
      <c r="G524" s="122"/>
    </row>
    <row r="525" spans="1:7" ht="14.1">
      <c r="A525" s="122"/>
      <c r="B525" s="122"/>
      <c r="C525" s="122"/>
      <c r="D525" s="122"/>
      <c r="E525" s="122"/>
      <c r="F525" s="122"/>
      <c r="G525" s="122"/>
    </row>
    <row r="526" spans="1:7" ht="14.1">
      <c r="A526" s="122"/>
      <c r="B526" s="122"/>
      <c r="C526" s="122"/>
      <c r="D526" s="122"/>
      <c r="E526" s="122"/>
      <c r="F526" s="122"/>
      <c r="G526" s="122"/>
    </row>
    <row r="527" spans="1:7" ht="14.1">
      <c r="A527" s="122"/>
      <c r="B527" s="122"/>
      <c r="C527" s="122"/>
      <c r="D527" s="122"/>
      <c r="E527" s="122"/>
      <c r="F527" s="122"/>
      <c r="G527" s="122"/>
    </row>
    <row r="528" spans="1:7" ht="14.1">
      <c r="A528" s="122"/>
      <c r="B528" s="122"/>
      <c r="C528" s="122"/>
      <c r="D528" s="122"/>
      <c r="E528" s="122"/>
      <c r="F528" s="122"/>
      <c r="G528" s="122"/>
    </row>
    <row r="529" spans="1:7" ht="14.1">
      <c r="A529" s="122"/>
      <c r="B529" s="122"/>
      <c r="C529" s="122"/>
      <c r="D529" s="122"/>
      <c r="E529" s="122"/>
      <c r="F529" s="122"/>
      <c r="G529" s="122"/>
    </row>
    <row r="530" spans="1:7" ht="14.1">
      <c r="A530" s="122"/>
      <c r="B530" s="122"/>
      <c r="C530" s="122"/>
      <c r="D530" s="122"/>
      <c r="E530" s="122"/>
      <c r="F530" s="122"/>
      <c r="G530" s="122"/>
    </row>
    <row r="531" spans="1:7" ht="14.1">
      <c r="A531" s="122"/>
      <c r="B531" s="122"/>
      <c r="C531" s="122"/>
      <c r="D531" s="122"/>
      <c r="E531" s="122"/>
      <c r="F531" s="122"/>
      <c r="G531" s="122"/>
    </row>
    <row r="532" spans="1:7" ht="14.1">
      <c r="A532" s="122"/>
      <c r="B532" s="122"/>
      <c r="C532" s="122"/>
      <c r="D532" s="122"/>
      <c r="E532" s="122"/>
      <c r="F532" s="122"/>
      <c r="G532" s="122"/>
    </row>
    <row r="533" spans="1:7" ht="14.1">
      <c r="A533" s="122"/>
      <c r="B533" s="122"/>
      <c r="C533" s="122"/>
      <c r="D533" s="122"/>
      <c r="E533" s="122"/>
      <c r="F533" s="122"/>
      <c r="G533" s="122"/>
    </row>
    <row r="534" spans="1:7" ht="14.1">
      <c r="A534" s="122"/>
      <c r="B534" s="122"/>
      <c r="C534" s="122"/>
      <c r="D534" s="122"/>
      <c r="E534" s="122"/>
      <c r="F534" s="122"/>
      <c r="G534" s="122"/>
    </row>
    <row r="535" spans="1:7" ht="14.1">
      <c r="A535" s="122"/>
      <c r="B535" s="122"/>
      <c r="C535" s="122"/>
      <c r="D535" s="122"/>
      <c r="E535" s="122"/>
      <c r="F535" s="122"/>
      <c r="G535" s="122"/>
    </row>
    <row r="536" spans="1:7" ht="14.1">
      <c r="A536" s="122"/>
      <c r="B536" s="122"/>
      <c r="C536" s="122"/>
      <c r="D536" s="122"/>
      <c r="E536" s="122"/>
      <c r="F536" s="122"/>
      <c r="G536" s="122"/>
    </row>
    <row r="537" spans="1:7" ht="14.1">
      <c r="A537" s="122"/>
      <c r="B537" s="122"/>
      <c r="C537" s="122"/>
      <c r="D537" s="122"/>
      <c r="E537" s="122"/>
      <c r="F537" s="122"/>
      <c r="G537" s="122"/>
    </row>
    <row r="538" spans="1:7" ht="14.1">
      <c r="A538" s="122"/>
      <c r="B538" s="122"/>
      <c r="C538" s="122"/>
      <c r="D538" s="122"/>
      <c r="E538" s="122"/>
      <c r="F538" s="122"/>
      <c r="G538" s="122"/>
    </row>
    <row r="539" spans="1:7" ht="14.1">
      <c r="A539" s="122"/>
      <c r="B539" s="122"/>
      <c r="C539" s="122"/>
      <c r="D539" s="122"/>
      <c r="E539" s="122"/>
      <c r="F539" s="122"/>
      <c r="G539" s="122"/>
    </row>
    <row r="540" spans="1:7" ht="14.1">
      <c r="A540" s="122"/>
      <c r="B540" s="122"/>
      <c r="C540" s="122"/>
      <c r="D540" s="122"/>
      <c r="E540" s="122"/>
      <c r="F540" s="122"/>
      <c r="G540" s="122"/>
    </row>
    <row r="541" spans="1:7" ht="14.1">
      <c r="A541" s="122"/>
      <c r="B541" s="122"/>
      <c r="C541" s="122"/>
      <c r="D541" s="122"/>
      <c r="E541" s="122"/>
      <c r="F541" s="122"/>
      <c r="G541" s="122"/>
    </row>
    <row r="542" spans="1:7" ht="14.1">
      <c r="A542" s="122"/>
      <c r="B542" s="122"/>
      <c r="C542" s="122"/>
      <c r="D542" s="122"/>
      <c r="E542" s="122"/>
      <c r="F542" s="122"/>
      <c r="G542" s="122"/>
    </row>
    <row r="543" spans="1:7" ht="14.1">
      <c r="A543" s="122"/>
      <c r="B543" s="122"/>
      <c r="C543" s="122"/>
      <c r="D543" s="122"/>
      <c r="E543" s="122"/>
      <c r="F543" s="122"/>
      <c r="G543" s="122"/>
    </row>
    <row r="544" spans="1:7" ht="14.1">
      <c r="A544" s="122"/>
      <c r="B544" s="122"/>
      <c r="C544" s="122"/>
      <c r="D544" s="122"/>
      <c r="E544" s="122"/>
      <c r="F544" s="122"/>
      <c r="G544" s="122"/>
    </row>
    <row r="545" spans="1:7" ht="14.1">
      <c r="A545" s="122"/>
      <c r="B545" s="122"/>
      <c r="C545" s="122"/>
      <c r="D545" s="122"/>
      <c r="E545" s="122"/>
      <c r="F545" s="122"/>
      <c r="G545" s="122"/>
    </row>
    <row r="546" spans="1:7" ht="14.1">
      <c r="A546" s="122"/>
      <c r="B546" s="122"/>
      <c r="C546" s="122"/>
      <c r="D546" s="122"/>
      <c r="E546" s="122"/>
      <c r="F546" s="122"/>
      <c r="G546" s="122"/>
    </row>
    <row r="547" spans="1:7" ht="14.1">
      <c r="A547" s="122"/>
      <c r="B547" s="122"/>
      <c r="C547" s="122"/>
      <c r="D547" s="122"/>
      <c r="E547" s="122"/>
      <c r="F547" s="122"/>
      <c r="G547" s="122"/>
    </row>
    <row r="548" spans="1:7" ht="14.1">
      <c r="A548" s="122"/>
      <c r="B548" s="122"/>
      <c r="C548" s="122"/>
      <c r="D548" s="122"/>
      <c r="E548" s="122"/>
      <c r="F548" s="122"/>
      <c r="G548" s="122"/>
    </row>
    <row r="549" spans="1:7" ht="14.1">
      <c r="A549" s="122"/>
      <c r="B549" s="122"/>
      <c r="C549" s="122"/>
      <c r="D549" s="122"/>
      <c r="E549" s="122"/>
      <c r="F549" s="122"/>
      <c r="G549" s="122"/>
    </row>
    <row r="550" spans="1:7" ht="14.1">
      <c r="A550" s="122"/>
      <c r="B550" s="122"/>
      <c r="C550" s="122"/>
      <c r="D550" s="122"/>
      <c r="E550" s="122"/>
      <c r="F550" s="122"/>
      <c r="G550" s="122"/>
    </row>
    <row r="551" spans="1:7" ht="14.1">
      <c r="A551" s="122"/>
      <c r="B551" s="122"/>
      <c r="C551" s="122"/>
      <c r="D551" s="122"/>
      <c r="E551" s="122"/>
      <c r="F551" s="122"/>
      <c r="G551" s="122"/>
    </row>
    <row r="552" spans="1:7" ht="14.1">
      <c r="A552" s="122"/>
      <c r="B552" s="122"/>
      <c r="C552" s="122"/>
      <c r="D552" s="122"/>
      <c r="E552" s="122"/>
      <c r="F552" s="122"/>
      <c r="G552" s="122"/>
    </row>
    <row r="553" spans="1:7" ht="14.1">
      <c r="A553" s="122"/>
      <c r="B553" s="122"/>
      <c r="C553" s="122"/>
      <c r="D553" s="122"/>
      <c r="E553" s="122"/>
      <c r="F553" s="122"/>
      <c r="G553" s="122"/>
    </row>
    <row r="554" spans="1:7" ht="14.1">
      <c r="A554" s="122"/>
      <c r="B554" s="122"/>
      <c r="C554" s="122"/>
      <c r="D554" s="122"/>
      <c r="E554" s="122"/>
      <c r="F554" s="122"/>
      <c r="G554" s="122"/>
    </row>
    <row r="555" spans="1:7" ht="14.1">
      <c r="A555" s="122"/>
      <c r="B555" s="122"/>
      <c r="C555" s="122"/>
      <c r="D555" s="122"/>
      <c r="E555" s="122"/>
      <c r="F555" s="122"/>
      <c r="G555" s="122"/>
    </row>
    <row r="556" spans="1:7" ht="14.1">
      <c r="A556" s="122"/>
      <c r="B556" s="122"/>
      <c r="C556" s="122"/>
      <c r="D556" s="122"/>
      <c r="E556" s="122"/>
      <c r="F556" s="122"/>
      <c r="G556" s="122"/>
    </row>
    <row r="557" spans="1:7" ht="14.1">
      <c r="A557" s="122"/>
      <c r="B557" s="122"/>
      <c r="C557" s="122"/>
      <c r="D557" s="122"/>
      <c r="E557" s="122"/>
      <c r="F557" s="122"/>
      <c r="G557" s="122"/>
    </row>
    <row r="558" spans="1:7" ht="14.1">
      <c r="A558" s="122"/>
      <c r="B558" s="122"/>
      <c r="C558" s="122"/>
      <c r="D558" s="122"/>
      <c r="E558" s="122"/>
      <c r="F558" s="122"/>
      <c r="G558" s="122"/>
    </row>
    <row r="559" spans="1:7" ht="14.1">
      <c r="A559" s="122"/>
      <c r="B559" s="122"/>
      <c r="C559" s="122"/>
      <c r="D559" s="122"/>
      <c r="E559" s="122"/>
      <c r="F559" s="122"/>
      <c r="G559" s="122"/>
    </row>
    <row r="560" spans="1:7" ht="14.1">
      <c r="A560" s="122"/>
      <c r="B560" s="122"/>
      <c r="C560" s="122"/>
      <c r="D560" s="122"/>
      <c r="E560" s="122"/>
      <c r="F560" s="122"/>
      <c r="G560" s="122"/>
    </row>
    <row r="561" spans="1:7" ht="14.1">
      <c r="A561" s="122"/>
      <c r="B561" s="122"/>
      <c r="C561" s="122"/>
      <c r="D561" s="122"/>
      <c r="E561" s="122"/>
      <c r="F561" s="122"/>
      <c r="G561" s="122"/>
    </row>
    <row r="562" spans="1:7" ht="14.1">
      <c r="A562" s="122"/>
      <c r="B562" s="122"/>
      <c r="C562" s="122"/>
      <c r="D562" s="122"/>
      <c r="E562" s="122"/>
      <c r="F562" s="122"/>
      <c r="G562" s="122"/>
    </row>
    <row r="563" spans="1:7" ht="14.1">
      <c r="A563" s="122"/>
      <c r="B563" s="122"/>
      <c r="C563" s="122"/>
      <c r="D563" s="122"/>
      <c r="E563" s="122"/>
      <c r="F563" s="122"/>
      <c r="G563" s="122"/>
    </row>
    <row r="564" spans="1:7" ht="14.1">
      <c r="A564" s="122"/>
      <c r="B564" s="122"/>
      <c r="C564" s="122"/>
      <c r="D564" s="122"/>
      <c r="E564" s="122"/>
      <c r="F564" s="122"/>
      <c r="G564" s="122"/>
    </row>
    <row r="565" spans="1:7" ht="14.1">
      <c r="A565" s="122"/>
      <c r="B565" s="122"/>
      <c r="C565" s="122"/>
      <c r="D565" s="122"/>
      <c r="E565" s="122"/>
      <c r="F565" s="122"/>
      <c r="G565" s="122"/>
    </row>
    <row r="566" spans="1:7" ht="14.1">
      <c r="A566" s="122"/>
      <c r="B566" s="122"/>
      <c r="C566" s="122"/>
      <c r="D566" s="122"/>
      <c r="E566" s="122"/>
      <c r="F566" s="122"/>
      <c r="G566" s="122"/>
    </row>
    <row r="567" spans="1:7" ht="14.1">
      <c r="A567" s="122"/>
      <c r="B567" s="122"/>
      <c r="C567" s="122"/>
      <c r="D567" s="122"/>
      <c r="E567" s="122"/>
      <c r="F567" s="122"/>
      <c r="G567" s="122"/>
    </row>
    <row r="568" spans="1:7" ht="14.1">
      <c r="A568" s="122"/>
      <c r="B568" s="122"/>
      <c r="C568" s="122"/>
      <c r="D568" s="122"/>
      <c r="E568" s="122"/>
      <c r="F568" s="122"/>
      <c r="G568" s="122"/>
    </row>
    <row r="569" spans="1:7" ht="14.1">
      <c r="A569" s="122"/>
      <c r="B569" s="122"/>
      <c r="C569" s="122"/>
      <c r="D569" s="122"/>
      <c r="E569" s="122"/>
      <c r="F569" s="122"/>
      <c r="G569" s="122"/>
    </row>
    <row r="570" spans="1:7" ht="14.1">
      <c r="A570" s="122"/>
      <c r="B570" s="122"/>
      <c r="C570" s="122"/>
      <c r="D570" s="122"/>
      <c r="E570" s="122"/>
      <c r="F570" s="122"/>
      <c r="G570" s="122"/>
    </row>
    <row r="571" spans="1:7" ht="14.1">
      <c r="A571" s="122"/>
      <c r="B571" s="122"/>
      <c r="C571" s="122"/>
      <c r="D571" s="122"/>
      <c r="E571" s="122"/>
      <c r="F571" s="122"/>
      <c r="G571" s="122"/>
    </row>
    <row r="572" spans="1:7" ht="14.1">
      <c r="A572" s="122"/>
      <c r="B572" s="122"/>
      <c r="C572" s="122"/>
      <c r="D572" s="122"/>
      <c r="E572" s="122"/>
      <c r="F572" s="122"/>
      <c r="G572" s="122"/>
    </row>
    <row r="573" spans="1:7" ht="14.1">
      <c r="A573" s="122"/>
      <c r="B573" s="122"/>
      <c r="C573" s="122"/>
      <c r="D573" s="122"/>
      <c r="E573" s="122"/>
      <c r="F573" s="122"/>
      <c r="G573" s="122"/>
    </row>
    <row r="574" spans="1:7" ht="14.1">
      <c r="A574" s="122"/>
      <c r="B574" s="122"/>
      <c r="C574" s="122"/>
      <c r="D574" s="122"/>
      <c r="E574" s="122"/>
      <c r="F574" s="122"/>
      <c r="G574" s="122"/>
    </row>
    <row r="575" spans="1:7" ht="14.1">
      <c r="A575" s="122"/>
      <c r="B575" s="122"/>
      <c r="C575" s="122"/>
      <c r="D575" s="122"/>
      <c r="E575" s="122"/>
      <c r="F575" s="122"/>
      <c r="G575" s="122"/>
    </row>
    <row r="576" spans="1:7" ht="14.1">
      <c r="A576" s="122"/>
      <c r="B576" s="122"/>
      <c r="C576" s="122"/>
      <c r="D576" s="122"/>
      <c r="E576" s="122"/>
      <c r="F576" s="122"/>
      <c r="G576" s="122"/>
    </row>
    <row r="577" spans="1:7" ht="14.1">
      <c r="A577" s="122"/>
      <c r="B577" s="122"/>
      <c r="C577" s="122"/>
      <c r="D577" s="122"/>
      <c r="E577" s="122"/>
      <c r="F577" s="122"/>
      <c r="G577" s="122"/>
    </row>
    <row r="578" spans="1:7" ht="14.1">
      <c r="A578" s="122"/>
      <c r="B578" s="122"/>
      <c r="C578" s="122"/>
      <c r="D578" s="122"/>
      <c r="E578" s="122"/>
      <c r="F578" s="122"/>
      <c r="G578" s="122"/>
    </row>
    <row r="579" spans="1:7" ht="14.1">
      <c r="A579" s="122"/>
      <c r="B579" s="122"/>
      <c r="C579" s="122"/>
      <c r="D579" s="122"/>
      <c r="E579" s="122"/>
      <c r="F579" s="122"/>
      <c r="G579" s="122"/>
    </row>
    <row r="580" spans="1:7" ht="14.1">
      <c r="A580" s="122"/>
      <c r="B580" s="122"/>
      <c r="C580" s="122"/>
      <c r="D580" s="122"/>
      <c r="E580" s="122"/>
      <c r="F580" s="122"/>
      <c r="G580" s="122"/>
    </row>
    <row r="581" spans="1:7" ht="14.1">
      <c r="A581" s="122"/>
      <c r="B581" s="122"/>
      <c r="C581" s="122"/>
      <c r="D581" s="122"/>
      <c r="E581" s="122"/>
      <c r="F581" s="122"/>
      <c r="G581" s="122"/>
    </row>
    <row r="582" spans="1:7" ht="14.1">
      <c r="A582" s="122"/>
      <c r="B582" s="122"/>
      <c r="C582" s="122"/>
      <c r="D582" s="122"/>
      <c r="E582" s="122"/>
      <c r="F582" s="122"/>
      <c r="G582" s="122"/>
    </row>
    <row r="583" spans="1:7" ht="14.1">
      <c r="A583" s="122"/>
      <c r="B583" s="122"/>
      <c r="C583" s="122"/>
      <c r="D583" s="122"/>
      <c r="E583" s="122"/>
      <c r="F583" s="122"/>
      <c r="G583" s="122"/>
    </row>
    <row r="584" spans="1:7" ht="14.1">
      <c r="A584" s="122"/>
      <c r="B584" s="122"/>
      <c r="C584" s="122"/>
      <c r="D584" s="122"/>
      <c r="E584" s="122"/>
      <c r="F584" s="122"/>
      <c r="G584" s="122"/>
    </row>
    <row r="585" spans="1:7" ht="14.1">
      <c r="A585" s="122"/>
      <c r="B585" s="122"/>
      <c r="C585" s="122"/>
      <c r="D585" s="122"/>
      <c r="E585" s="122"/>
      <c r="F585" s="122"/>
      <c r="G585" s="122"/>
    </row>
    <row r="586" spans="1:7" ht="14.1">
      <c r="A586" s="122"/>
      <c r="B586" s="122"/>
      <c r="C586" s="122"/>
      <c r="D586" s="122"/>
      <c r="E586" s="122"/>
      <c r="F586" s="122"/>
      <c r="G586" s="122"/>
    </row>
    <row r="587" spans="1:7" ht="14.1">
      <c r="A587" s="122"/>
      <c r="B587" s="122"/>
      <c r="C587" s="122"/>
      <c r="D587" s="122"/>
      <c r="E587" s="122"/>
      <c r="F587" s="122"/>
      <c r="G587" s="122"/>
    </row>
    <row r="588" spans="1:7" ht="14.1">
      <c r="A588" s="122"/>
      <c r="B588" s="122"/>
      <c r="C588" s="122"/>
      <c r="D588" s="122"/>
      <c r="E588" s="122"/>
      <c r="F588" s="122"/>
      <c r="G588" s="122"/>
    </row>
    <row r="589" spans="1:7" ht="14.1">
      <c r="A589" s="122"/>
      <c r="B589" s="122"/>
      <c r="C589" s="122"/>
      <c r="D589" s="122"/>
      <c r="E589" s="122"/>
      <c r="F589" s="122"/>
      <c r="G589" s="122"/>
    </row>
    <row r="590" spans="1:7" ht="14.1">
      <c r="A590" s="122"/>
      <c r="B590" s="122"/>
      <c r="C590" s="122"/>
      <c r="D590" s="122"/>
      <c r="E590" s="122"/>
      <c r="F590" s="122"/>
      <c r="G590" s="122"/>
    </row>
    <row r="591" spans="1:7" ht="14.1">
      <c r="A591" s="122"/>
      <c r="B591" s="122"/>
      <c r="C591" s="122"/>
      <c r="D591" s="122"/>
      <c r="E591" s="122"/>
      <c r="F591" s="122"/>
      <c r="G591" s="122"/>
    </row>
    <row r="592" spans="1:7" ht="14.1">
      <c r="A592" s="122"/>
      <c r="B592" s="122"/>
      <c r="C592" s="122"/>
      <c r="D592" s="122"/>
      <c r="E592" s="122"/>
      <c r="F592" s="122"/>
      <c r="G592" s="122"/>
    </row>
    <row r="593" spans="1:7" ht="14.1">
      <c r="A593" s="122"/>
      <c r="B593" s="122"/>
      <c r="C593" s="122"/>
      <c r="D593" s="122"/>
      <c r="E593" s="122"/>
      <c r="F593" s="122"/>
      <c r="G593" s="122"/>
    </row>
    <row r="594" spans="1:7" ht="14.1">
      <c r="A594" s="122"/>
      <c r="B594" s="122"/>
      <c r="C594" s="122"/>
      <c r="D594" s="122"/>
      <c r="E594" s="122"/>
      <c r="F594" s="122"/>
      <c r="G594" s="122"/>
    </row>
    <row r="595" spans="1:7" ht="14.1">
      <c r="A595" s="122"/>
      <c r="B595" s="122"/>
      <c r="C595" s="122"/>
      <c r="D595" s="122"/>
      <c r="E595" s="122"/>
      <c r="F595" s="122"/>
      <c r="G595" s="122"/>
    </row>
    <row r="596" spans="1:7" ht="14.1">
      <c r="A596" s="122"/>
      <c r="B596" s="122"/>
      <c r="C596" s="122"/>
      <c r="D596" s="122"/>
      <c r="E596" s="122"/>
      <c r="F596" s="122"/>
      <c r="G596" s="122"/>
    </row>
    <row r="597" spans="1:7" ht="14.1">
      <c r="A597" s="122"/>
      <c r="B597" s="122"/>
      <c r="C597" s="122"/>
      <c r="D597" s="122"/>
      <c r="E597" s="122"/>
      <c r="F597" s="122"/>
      <c r="G597" s="122"/>
    </row>
    <row r="598" spans="1:7" ht="14.1">
      <c r="A598" s="122"/>
      <c r="B598" s="122"/>
      <c r="C598" s="122"/>
      <c r="D598" s="122"/>
      <c r="E598" s="122"/>
      <c r="F598" s="122"/>
      <c r="G598" s="122"/>
    </row>
    <row r="599" spans="1:7" ht="14.1">
      <c r="A599" s="122"/>
      <c r="B599" s="122"/>
      <c r="C599" s="122"/>
      <c r="D599" s="122"/>
      <c r="E599" s="122"/>
      <c r="F599" s="122"/>
      <c r="G599" s="122"/>
    </row>
    <row r="600" spans="1:7" ht="14.1">
      <c r="A600" s="122"/>
      <c r="B600" s="122"/>
      <c r="C600" s="122"/>
      <c r="D600" s="122"/>
      <c r="E600" s="122"/>
      <c r="F600" s="122"/>
      <c r="G600" s="122"/>
    </row>
    <row r="601" spans="1:7" ht="14.1">
      <c r="A601" s="122"/>
      <c r="B601" s="122"/>
      <c r="C601" s="122"/>
      <c r="D601" s="122"/>
      <c r="E601" s="122"/>
      <c r="F601" s="122"/>
      <c r="G601" s="122"/>
    </row>
    <row r="602" spans="1:7" ht="14.1">
      <c r="A602" s="122"/>
      <c r="B602" s="122"/>
      <c r="C602" s="122"/>
      <c r="D602" s="122"/>
      <c r="E602" s="122"/>
      <c r="F602" s="122"/>
      <c r="G602" s="122"/>
    </row>
    <row r="603" spans="1:7" ht="14.1">
      <c r="A603" s="122"/>
      <c r="B603" s="122"/>
      <c r="C603" s="122"/>
      <c r="D603" s="122"/>
      <c r="E603" s="122"/>
      <c r="F603" s="122"/>
      <c r="G603" s="122"/>
    </row>
    <row r="604" spans="1:7" ht="14.1">
      <c r="A604" s="122"/>
      <c r="B604" s="122"/>
      <c r="C604" s="122"/>
      <c r="D604" s="122"/>
      <c r="E604" s="122"/>
      <c r="F604" s="122"/>
      <c r="G604" s="122"/>
    </row>
    <row r="605" spans="1:7" ht="14.1">
      <c r="A605" s="122"/>
      <c r="B605" s="122"/>
      <c r="C605" s="122"/>
      <c r="D605" s="122"/>
      <c r="E605" s="122"/>
      <c r="F605" s="122"/>
      <c r="G605" s="122"/>
    </row>
    <row r="606" spans="1:7" ht="14.1">
      <c r="A606" s="122"/>
      <c r="B606" s="122"/>
      <c r="C606" s="122"/>
      <c r="D606" s="122"/>
      <c r="E606" s="122"/>
      <c r="F606" s="122"/>
      <c r="G606" s="122"/>
    </row>
    <row r="607" spans="1:7" ht="14.1">
      <c r="A607" s="122"/>
      <c r="B607" s="122"/>
      <c r="C607" s="122"/>
      <c r="D607" s="122"/>
      <c r="E607" s="122"/>
      <c r="F607" s="122"/>
      <c r="G607" s="122"/>
    </row>
    <row r="608" spans="1:7" ht="14.1">
      <c r="A608" s="122"/>
      <c r="B608" s="122"/>
      <c r="C608" s="122"/>
      <c r="D608" s="122"/>
      <c r="E608" s="122"/>
      <c r="F608" s="122"/>
      <c r="G608" s="122"/>
    </row>
    <row r="609" spans="1:7" ht="14.1">
      <c r="A609" s="122"/>
      <c r="B609" s="122"/>
      <c r="C609" s="122"/>
      <c r="D609" s="122"/>
      <c r="E609" s="122"/>
      <c r="F609" s="122"/>
      <c r="G609" s="122"/>
    </row>
    <row r="610" spans="1:7" ht="14.1">
      <c r="A610" s="122"/>
      <c r="B610" s="122"/>
      <c r="C610" s="122"/>
      <c r="D610" s="122"/>
      <c r="E610" s="122"/>
      <c r="F610" s="122"/>
      <c r="G610" s="122"/>
    </row>
    <row r="611" spans="1:7" ht="14.1">
      <c r="A611" s="122"/>
      <c r="B611" s="122"/>
      <c r="C611" s="122"/>
      <c r="D611" s="122"/>
      <c r="E611" s="122"/>
      <c r="F611" s="122"/>
      <c r="G611" s="122"/>
    </row>
    <row r="612" spans="1:7" ht="14.1">
      <c r="A612" s="122"/>
      <c r="B612" s="122"/>
      <c r="C612" s="122"/>
      <c r="D612" s="122"/>
      <c r="E612" s="122"/>
      <c r="F612" s="122"/>
      <c r="G612" s="122"/>
    </row>
    <row r="613" spans="1:7" ht="14.1">
      <c r="A613" s="122"/>
      <c r="B613" s="122"/>
      <c r="C613" s="122"/>
      <c r="D613" s="122"/>
      <c r="E613" s="122"/>
      <c r="F613" s="122"/>
      <c r="G613" s="122"/>
    </row>
    <row r="614" spans="1:7" ht="14.1">
      <c r="A614" s="122"/>
      <c r="B614" s="122"/>
      <c r="C614" s="122"/>
      <c r="D614" s="122"/>
      <c r="E614" s="122"/>
      <c r="F614" s="122"/>
      <c r="G614" s="122"/>
    </row>
    <row r="615" spans="1:7" ht="14.1">
      <c r="A615" s="122"/>
      <c r="B615" s="122"/>
      <c r="C615" s="122"/>
      <c r="D615" s="122"/>
      <c r="E615" s="122"/>
      <c r="F615" s="122"/>
      <c r="G615" s="122"/>
    </row>
    <row r="616" spans="1:7" ht="14.1">
      <c r="A616" s="122"/>
      <c r="B616" s="122"/>
      <c r="C616" s="122"/>
      <c r="D616" s="122"/>
      <c r="E616" s="122"/>
      <c r="F616" s="122"/>
      <c r="G616" s="122"/>
    </row>
    <row r="617" spans="1:7" ht="14.1">
      <c r="A617" s="122"/>
      <c r="B617" s="122"/>
      <c r="C617" s="122"/>
      <c r="D617" s="122"/>
      <c r="E617" s="122"/>
      <c r="F617" s="122"/>
      <c r="G617" s="122"/>
    </row>
    <row r="618" spans="1:7" ht="14.1">
      <c r="A618" s="122"/>
      <c r="B618" s="122"/>
      <c r="C618" s="122"/>
      <c r="D618" s="122"/>
      <c r="E618" s="122"/>
      <c r="F618" s="122"/>
      <c r="G618" s="122"/>
    </row>
    <row r="619" spans="1:7" ht="14.1">
      <c r="A619" s="122"/>
      <c r="B619" s="122"/>
      <c r="C619" s="122"/>
      <c r="D619" s="122"/>
      <c r="E619" s="122"/>
      <c r="F619" s="122"/>
      <c r="G619" s="122"/>
    </row>
    <row r="620" spans="1:7" ht="14.1">
      <c r="A620" s="122"/>
      <c r="B620" s="122"/>
      <c r="C620" s="122"/>
      <c r="D620" s="122"/>
      <c r="E620" s="122"/>
      <c r="F620" s="122"/>
      <c r="G620" s="122"/>
    </row>
    <row r="621" spans="1:7" ht="14.1">
      <c r="A621" s="122"/>
      <c r="B621" s="122"/>
      <c r="C621" s="122"/>
      <c r="D621" s="122"/>
      <c r="E621" s="122"/>
      <c r="F621" s="122"/>
      <c r="G621" s="122"/>
    </row>
    <row r="622" spans="1:7" ht="14.1">
      <c r="A622" s="122"/>
      <c r="B622" s="122"/>
      <c r="C622" s="122"/>
      <c r="D622" s="122"/>
      <c r="E622" s="122"/>
      <c r="F622" s="122"/>
      <c r="G622" s="122"/>
    </row>
    <row r="623" spans="1:7" ht="14.1">
      <c r="A623" s="122"/>
      <c r="B623" s="122"/>
      <c r="C623" s="122"/>
      <c r="D623" s="122"/>
      <c r="E623" s="122"/>
      <c r="F623" s="122"/>
      <c r="G623" s="122"/>
    </row>
    <row r="624" spans="1:7" ht="14.1">
      <c r="A624" s="122"/>
      <c r="B624" s="122"/>
      <c r="C624" s="122"/>
      <c r="D624" s="122"/>
      <c r="E624" s="122"/>
      <c r="F624" s="122"/>
      <c r="G624" s="122"/>
    </row>
    <row r="625" spans="1:7" ht="14.1">
      <c r="A625" s="122"/>
      <c r="B625" s="122"/>
      <c r="C625" s="122"/>
      <c r="D625" s="122"/>
      <c r="E625" s="122"/>
      <c r="F625" s="122"/>
      <c r="G625" s="122"/>
    </row>
    <row r="626" spans="1:7" ht="14.1">
      <c r="A626" s="122"/>
      <c r="B626" s="122"/>
      <c r="C626" s="122"/>
      <c r="D626" s="122"/>
      <c r="E626" s="122"/>
      <c r="F626" s="122"/>
      <c r="G626" s="122"/>
    </row>
    <row r="627" spans="1:7" ht="14.1">
      <c r="A627" s="122"/>
      <c r="B627" s="122"/>
      <c r="C627" s="122"/>
      <c r="D627" s="122"/>
      <c r="E627" s="122"/>
      <c r="F627" s="122"/>
      <c r="G627" s="122"/>
    </row>
    <row r="628" spans="1:7" ht="14.1">
      <c r="A628" s="122"/>
      <c r="B628" s="122"/>
      <c r="C628" s="122"/>
      <c r="D628" s="122"/>
      <c r="E628" s="122"/>
      <c r="F628" s="122"/>
      <c r="G628" s="122"/>
    </row>
    <row r="629" spans="1:7" ht="14.1">
      <c r="A629" s="122"/>
      <c r="B629" s="122"/>
      <c r="C629" s="122"/>
      <c r="D629" s="122"/>
      <c r="E629" s="122"/>
      <c r="F629" s="122"/>
      <c r="G629" s="122"/>
    </row>
    <row r="630" spans="1:7" ht="14.1">
      <c r="A630" s="122"/>
      <c r="B630" s="122"/>
      <c r="C630" s="122"/>
      <c r="D630" s="122"/>
      <c r="E630" s="122"/>
      <c r="F630" s="122"/>
      <c r="G630" s="122"/>
    </row>
    <row r="631" spans="1:7" ht="14.1">
      <c r="A631" s="122"/>
      <c r="B631" s="122"/>
      <c r="C631" s="122"/>
      <c r="D631" s="122"/>
      <c r="E631" s="122"/>
      <c r="F631" s="122"/>
      <c r="G631" s="122"/>
    </row>
    <row r="632" spans="1:7" ht="14.1">
      <c r="A632" s="122"/>
      <c r="B632" s="122"/>
      <c r="C632" s="122"/>
      <c r="D632" s="122"/>
      <c r="E632" s="122"/>
      <c r="F632" s="122"/>
      <c r="G632" s="122"/>
    </row>
    <row r="633" spans="1:7" ht="14.1">
      <c r="A633" s="122"/>
      <c r="B633" s="122"/>
      <c r="C633" s="122"/>
      <c r="D633" s="122"/>
      <c r="E633" s="122"/>
      <c r="F633" s="122"/>
      <c r="G633" s="122"/>
    </row>
    <row r="634" spans="1:7" ht="14.1">
      <c r="A634" s="122"/>
      <c r="B634" s="122"/>
      <c r="C634" s="122"/>
      <c r="D634" s="122"/>
      <c r="E634" s="122"/>
      <c r="F634" s="122"/>
      <c r="G634" s="122"/>
    </row>
    <row r="635" spans="1:7" ht="14.1">
      <c r="A635" s="122"/>
      <c r="B635" s="122"/>
      <c r="C635" s="122"/>
      <c r="D635" s="122"/>
      <c r="E635" s="122"/>
      <c r="F635" s="122"/>
      <c r="G635" s="122"/>
    </row>
    <row r="636" spans="1:7" ht="14.1">
      <c r="A636" s="122"/>
      <c r="B636" s="122"/>
      <c r="C636" s="122"/>
      <c r="D636" s="122"/>
      <c r="E636" s="122"/>
      <c r="F636" s="122"/>
      <c r="G636" s="122"/>
    </row>
    <row r="637" spans="1:7" ht="14.1">
      <c r="A637" s="122"/>
      <c r="B637" s="122"/>
      <c r="C637" s="122"/>
      <c r="D637" s="122"/>
      <c r="E637" s="122"/>
      <c r="F637" s="122"/>
      <c r="G637" s="122"/>
    </row>
    <row r="638" spans="1:7" ht="14.1">
      <c r="A638" s="122"/>
      <c r="B638" s="122"/>
      <c r="C638" s="122"/>
      <c r="D638" s="122"/>
      <c r="E638" s="122"/>
      <c r="F638" s="122"/>
      <c r="G638" s="122"/>
    </row>
    <row r="639" spans="1:7" ht="14.1">
      <c r="A639" s="122"/>
      <c r="B639" s="122"/>
      <c r="C639" s="122"/>
      <c r="D639" s="122"/>
      <c r="E639" s="122"/>
      <c r="F639" s="122"/>
      <c r="G639" s="122"/>
    </row>
    <row r="640" spans="1:7" ht="14.1">
      <c r="A640" s="122"/>
      <c r="B640" s="122"/>
      <c r="C640" s="122"/>
      <c r="D640" s="122"/>
      <c r="E640" s="122"/>
      <c r="F640" s="122"/>
      <c r="G640" s="122"/>
    </row>
    <row r="641" spans="1:7" ht="14.1">
      <c r="A641" s="122"/>
      <c r="B641" s="122"/>
      <c r="C641" s="122"/>
      <c r="D641" s="122"/>
      <c r="E641" s="122"/>
      <c r="F641" s="122"/>
      <c r="G641" s="122"/>
    </row>
    <row r="642" spans="1:7" ht="14.1">
      <c r="A642" s="122"/>
      <c r="B642" s="122"/>
      <c r="C642" s="122"/>
      <c r="D642" s="122"/>
      <c r="E642" s="122"/>
      <c r="F642" s="122"/>
      <c r="G642" s="122"/>
    </row>
    <row r="643" spans="1:7" ht="14.1">
      <c r="A643" s="122"/>
      <c r="B643" s="122"/>
      <c r="C643" s="122"/>
      <c r="D643" s="122"/>
      <c r="E643" s="122"/>
      <c r="F643" s="122"/>
      <c r="G643" s="122"/>
    </row>
    <row r="644" spans="1:7" ht="14.1">
      <c r="A644" s="122"/>
      <c r="B644" s="122"/>
      <c r="C644" s="122"/>
      <c r="D644" s="122"/>
      <c r="E644" s="122"/>
      <c r="F644" s="122"/>
      <c r="G644" s="122"/>
    </row>
    <row r="645" spans="1:7" ht="14.1">
      <c r="A645" s="122"/>
      <c r="B645" s="122"/>
      <c r="C645" s="122"/>
      <c r="D645" s="122"/>
      <c r="E645" s="122"/>
      <c r="F645" s="122"/>
      <c r="G645" s="122"/>
    </row>
    <row r="646" spans="1:7" ht="14.1">
      <c r="A646" s="122"/>
      <c r="B646" s="122"/>
      <c r="C646" s="122"/>
      <c r="D646" s="122"/>
      <c r="E646" s="122"/>
      <c r="F646" s="122"/>
      <c r="G646" s="122"/>
    </row>
    <row r="647" spans="1:7" ht="14.1">
      <c r="A647" s="122"/>
      <c r="B647" s="122"/>
      <c r="C647" s="122"/>
      <c r="D647" s="122"/>
      <c r="E647" s="122"/>
      <c r="F647" s="122"/>
      <c r="G647" s="122"/>
    </row>
    <row r="648" spans="1:7" ht="14.1">
      <c r="A648" s="122"/>
      <c r="B648" s="122"/>
      <c r="C648" s="122"/>
      <c r="D648" s="122"/>
      <c r="E648" s="122"/>
      <c r="F648" s="122"/>
      <c r="G648" s="122"/>
    </row>
    <row r="649" spans="1:7" ht="14.1">
      <c r="A649" s="122"/>
      <c r="B649" s="122"/>
      <c r="C649" s="122"/>
      <c r="D649" s="122"/>
      <c r="E649" s="122"/>
      <c r="F649" s="122"/>
      <c r="G649" s="122"/>
    </row>
    <row r="650" spans="1:7" ht="14.1">
      <c r="A650" s="122"/>
      <c r="B650" s="122"/>
      <c r="C650" s="122"/>
      <c r="D650" s="122"/>
      <c r="E650" s="122"/>
      <c r="F650" s="122"/>
      <c r="G650" s="122"/>
    </row>
    <row r="651" spans="1:7" ht="14.1">
      <c r="A651" s="122"/>
      <c r="B651" s="122"/>
      <c r="C651" s="122"/>
      <c r="D651" s="122"/>
      <c r="E651" s="122"/>
      <c r="F651" s="122"/>
      <c r="G651" s="122"/>
    </row>
    <row r="652" spans="1:7" ht="14.1">
      <c r="A652" s="122"/>
      <c r="B652" s="122"/>
      <c r="C652" s="122"/>
      <c r="D652" s="122"/>
      <c r="E652" s="122"/>
      <c r="F652" s="122"/>
      <c r="G652" s="122"/>
    </row>
    <row r="653" spans="1:7" ht="14.1">
      <c r="A653" s="122"/>
      <c r="B653" s="122"/>
      <c r="C653" s="122"/>
      <c r="D653" s="122"/>
      <c r="E653" s="122"/>
      <c r="F653" s="122"/>
      <c r="G653" s="122"/>
    </row>
    <row r="654" spans="1:7" ht="14.1">
      <c r="A654" s="122"/>
      <c r="B654" s="122"/>
      <c r="C654" s="122"/>
      <c r="D654" s="122"/>
      <c r="E654" s="122"/>
      <c r="F654" s="122"/>
      <c r="G654" s="122"/>
    </row>
    <row r="655" spans="1:7" ht="14.1">
      <c r="A655" s="122"/>
      <c r="B655" s="122"/>
      <c r="C655" s="122"/>
      <c r="D655" s="122"/>
      <c r="E655" s="122"/>
      <c r="F655" s="122"/>
      <c r="G655" s="122"/>
    </row>
    <row r="656" spans="1:7" ht="14.1">
      <c r="A656" s="122"/>
      <c r="B656" s="122"/>
      <c r="C656" s="122"/>
      <c r="D656" s="122"/>
      <c r="E656" s="122"/>
      <c r="F656" s="122"/>
      <c r="G656" s="122"/>
    </row>
    <row r="657" spans="1:7" ht="14.1">
      <c r="A657" s="122"/>
      <c r="B657" s="122"/>
      <c r="C657" s="122"/>
      <c r="D657" s="122"/>
      <c r="E657" s="122"/>
      <c r="F657" s="122"/>
      <c r="G657" s="122"/>
    </row>
    <row r="658" spans="1:7" ht="14.1">
      <c r="A658" s="122"/>
      <c r="B658" s="122"/>
      <c r="C658" s="122"/>
      <c r="D658" s="122"/>
      <c r="E658" s="122"/>
      <c r="F658" s="122"/>
      <c r="G658" s="122"/>
    </row>
    <row r="659" spans="1:7" ht="14.1">
      <c r="A659" s="122"/>
      <c r="B659" s="122"/>
      <c r="C659" s="122"/>
      <c r="D659" s="122"/>
      <c r="E659" s="122"/>
      <c r="F659" s="122"/>
      <c r="G659" s="122"/>
    </row>
    <row r="660" spans="1:7" ht="14.1">
      <c r="A660" s="122"/>
      <c r="B660" s="122"/>
      <c r="C660" s="122"/>
      <c r="D660" s="122"/>
      <c r="E660" s="122"/>
      <c r="F660" s="122"/>
      <c r="G660" s="122"/>
    </row>
    <row r="661" spans="1:7" ht="14.1">
      <c r="A661" s="122"/>
      <c r="B661" s="122"/>
      <c r="C661" s="122"/>
      <c r="D661" s="122"/>
      <c r="E661" s="122"/>
      <c r="F661" s="122"/>
      <c r="G661" s="122"/>
    </row>
    <row r="662" spans="1:7" ht="14.1">
      <c r="A662" s="122"/>
      <c r="B662" s="122"/>
      <c r="C662" s="122"/>
      <c r="D662" s="122"/>
      <c r="E662" s="122"/>
      <c r="F662" s="122"/>
      <c r="G662" s="122"/>
    </row>
    <row r="663" spans="1:7" ht="14.1">
      <c r="A663" s="122"/>
      <c r="B663" s="122"/>
      <c r="C663" s="122"/>
      <c r="D663" s="122"/>
      <c r="E663" s="122"/>
      <c r="F663" s="122"/>
      <c r="G663" s="122"/>
    </row>
    <row r="664" spans="1:7" ht="14.1">
      <c r="A664" s="122"/>
      <c r="B664" s="122"/>
      <c r="C664" s="122"/>
      <c r="D664" s="122"/>
      <c r="E664" s="122"/>
      <c r="F664" s="122"/>
      <c r="G664" s="122"/>
    </row>
    <row r="665" spans="1:7" ht="14.1">
      <c r="A665" s="122"/>
      <c r="B665" s="122"/>
      <c r="C665" s="122"/>
      <c r="D665" s="122"/>
      <c r="E665" s="122"/>
      <c r="F665" s="122"/>
      <c r="G665" s="122"/>
    </row>
    <row r="666" spans="1:7" ht="14.1">
      <c r="A666" s="122"/>
      <c r="B666" s="122"/>
      <c r="C666" s="122"/>
      <c r="D666" s="122"/>
      <c r="E666" s="122"/>
      <c r="F666" s="122"/>
      <c r="G666" s="122"/>
    </row>
    <row r="667" spans="1:7" ht="14.1">
      <c r="A667" s="122"/>
      <c r="B667" s="122"/>
      <c r="C667" s="122"/>
      <c r="D667" s="122"/>
      <c r="E667" s="122"/>
      <c r="F667" s="122"/>
      <c r="G667" s="122"/>
    </row>
    <row r="668" spans="1:7" ht="14.1">
      <c r="A668" s="122"/>
      <c r="B668" s="122"/>
      <c r="C668" s="122"/>
      <c r="D668" s="122"/>
      <c r="E668" s="122"/>
      <c r="F668" s="122"/>
      <c r="G668" s="122"/>
    </row>
    <row r="669" spans="1:7" ht="14.1">
      <c r="A669" s="122"/>
      <c r="B669" s="122"/>
      <c r="C669" s="122"/>
      <c r="D669" s="122"/>
      <c r="E669" s="122"/>
      <c r="F669" s="122"/>
      <c r="G669" s="122"/>
    </row>
    <row r="670" spans="1:7" ht="14.1">
      <c r="A670" s="122"/>
      <c r="B670" s="122"/>
      <c r="C670" s="122"/>
      <c r="D670" s="122"/>
      <c r="E670" s="122"/>
      <c r="F670" s="122"/>
      <c r="G670" s="122"/>
    </row>
    <row r="671" spans="1:7" ht="14.1">
      <c r="A671" s="122"/>
      <c r="B671" s="122"/>
      <c r="C671" s="122"/>
      <c r="D671" s="122"/>
      <c r="E671" s="122"/>
      <c r="F671" s="122"/>
      <c r="G671" s="122"/>
    </row>
    <row r="672" spans="1:7" ht="14.1">
      <c r="A672" s="122"/>
      <c r="B672" s="122"/>
      <c r="C672" s="122"/>
      <c r="D672" s="122"/>
      <c r="E672" s="122"/>
      <c r="F672" s="122"/>
      <c r="G672" s="122"/>
    </row>
    <row r="673" spans="1:7" ht="14.1">
      <c r="A673" s="122"/>
      <c r="B673" s="122"/>
      <c r="C673" s="122"/>
      <c r="D673" s="122"/>
      <c r="E673" s="122"/>
      <c r="F673" s="122"/>
      <c r="G673" s="122"/>
    </row>
    <row r="674" spans="1:7" ht="14.1">
      <c r="A674" s="122"/>
      <c r="B674" s="122"/>
      <c r="C674" s="122"/>
      <c r="D674" s="122"/>
      <c r="E674" s="122"/>
      <c r="F674" s="122"/>
      <c r="G674" s="122"/>
    </row>
    <row r="675" spans="1:7" ht="14.1">
      <c r="A675" s="122"/>
      <c r="B675" s="122"/>
      <c r="C675" s="122"/>
      <c r="D675" s="122"/>
      <c r="E675" s="122"/>
      <c r="F675" s="122"/>
      <c r="G675" s="122"/>
    </row>
    <row r="676" spans="1:7" ht="14.1">
      <c r="A676" s="122"/>
      <c r="B676" s="122"/>
      <c r="C676" s="122"/>
      <c r="D676" s="122"/>
      <c r="E676" s="122"/>
      <c r="F676" s="122"/>
      <c r="G676" s="122"/>
    </row>
    <row r="677" spans="1:7" ht="14.1">
      <c r="A677" s="122"/>
      <c r="B677" s="122"/>
      <c r="C677" s="122"/>
      <c r="D677" s="122"/>
      <c r="E677" s="122"/>
      <c r="F677" s="122"/>
      <c r="G677" s="122"/>
    </row>
    <row r="678" spans="1:7" ht="14.1">
      <c r="A678" s="122"/>
      <c r="B678" s="122"/>
      <c r="C678" s="122"/>
      <c r="D678" s="122"/>
      <c r="E678" s="122"/>
      <c r="F678" s="122"/>
      <c r="G678" s="122"/>
    </row>
    <row r="679" spans="1:7" ht="14.1">
      <c r="A679" s="122"/>
      <c r="B679" s="122"/>
      <c r="C679" s="122"/>
      <c r="D679" s="122"/>
      <c r="E679" s="122"/>
      <c r="F679" s="122"/>
      <c r="G679" s="122"/>
    </row>
    <row r="680" spans="1:7" ht="14.1">
      <c r="A680" s="122"/>
      <c r="B680" s="122"/>
      <c r="C680" s="122"/>
      <c r="D680" s="122"/>
      <c r="E680" s="122"/>
      <c r="F680" s="122"/>
      <c r="G680" s="122"/>
    </row>
    <row r="681" spans="1:7" ht="14.1">
      <c r="A681" s="122"/>
      <c r="B681" s="122"/>
      <c r="C681" s="122"/>
      <c r="D681" s="122"/>
      <c r="E681" s="122"/>
      <c r="F681" s="122"/>
      <c r="G681" s="122"/>
    </row>
    <row r="682" spans="1:7" ht="14.1">
      <c r="A682" s="122"/>
      <c r="B682" s="122"/>
      <c r="C682" s="122"/>
      <c r="D682" s="122"/>
      <c r="E682" s="122"/>
      <c r="F682" s="122"/>
      <c r="G682" s="122"/>
    </row>
    <row r="683" spans="1:7" ht="14.1">
      <c r="A683" s="122"/>
      <c r="B683" s="122"/>
      <c r="C683" s="122"/>
      <c r="D683" s="122"/>
      <c r="E683" s="122"/>
      <c r="F683" s="122"/>
      <c r="G683" s="122"/>
    </row>
    <row r="684" spans="1:7" ht="14.1">
      <c r="A684" s="122"/>
      <c r="B684" s="122"/>
      <c r="C684" s="122"/>
      <c r="D684" s="122"/>
      <c r="E684" s="122"/>
      <c r="F684" s="122"/>
      <c r="G684" s="122"/>
    </row>
    <row r="685" spans="1:7" ht="14.1">
      <c r="A685" s="122"/>
      <c r="B685" s="122"/>
      <c r="C685" s="122"/>
      <c r="D685" s="122"/>
      <c r="E685" s="122"/>
      <c r="F685" s="122"/>
      <c r="G685" s="122"/>
    </row>
    <row r="686" spans="1:7" ht="14.1">
      <c r="A686" s="122"/>
      <c r="B686" s="122"/>
      <c r="C686" s="122"/>
      <c r="D686" s="122"/>
      <c r="E686" s="122"/>
      <c r="F686" s="122"/>
      <c r="G686" s="122"/>
    </row>
    <row r="687" spans="1:7" ht="14.1">
      <c r="A687" s="122"/>
      <c r="B687" s="122"/>
      <c r="C687" s="122"/>
      <c r="D687" s="122"/>
      <c r="E687" s="122"/>
      <c r="F687" s="122"/>
      <c r="G687" s="122"/>
    </row>
    <row r="688" spans="1:7" ht="14.1">
      <c r="A688" s="122"/>
      <c r="B688" s="122"/>
      <c r="C688" s="122"/>
      <c r="D688" s="122"/>
      <c r="E688" s="122"/>
      <c r="F688" s="122"/>
      <c r="G688" s="122"/>
    </row>
    <row r="689" spans="1:7" ht="14.1">
      <c r="A689" s="122"/>
      <c r="B689" s="122"/>
      <c r="C689" s="122"/>
      <c r="D689" s="122"/>
      <c r="E689" s="122"/>
      <c r="F689" s="122"/>
      <c r="G689" s="122"/>
    </row>
    <row r="690" spans="1:7" ht="14.1">
      <c r="A690" s="122"/>
      <c r="B690" s="122"/>
      <c r="C690" s="122"/>
      <c r="D690" s="122"/>
      <c r="E690" s="122"/>
      <c r="F690" s="122"/>
      <c r="G690" s="122"/>
    </row>
    <row r="691" spans="1:7" ht="14.1">
      <c r="A691" s="122"/>
      <c r="B691" s="122"/>
      <c r="C691" s="122"/>
      <c r="D691" s="122"/>
      <c r="E691" s="122"/>
      <c r="F691" s="122"/>
      <c r="G691" s="122"/>
    </row>
    <row r="692" spans="1:7" ht="14.1">
      <c r="A692" s="122"/>
      <c r="B692" s="122"/>
      <c r="C692" s="122"/>
      <c r="D692" s="122"/>
      <c r="E692" s="122"/>
      <c r="F692" s="122"/>
      <c r="G692" s="122"/>
    </row>
    <row r="693" spans="1:7" ht="14.1">
      <c r="A693" s="122"/>
      <c r="B693" s="122"/>
      <c r="C693" s="122"/>
      <c r="D693" s="122"/>
      <c r="E693" s="122"/>
      <c r="F693" s="122"/>
      <c r="G693" s="122"/>
    </row>
    <row r="694" spans="1:7" ht="14.1">
      <c r="A694" s="122"/>
      <c r="B694" s="122"/>
      <c r="C694" s="122"/>
      <c r="D694" s="122"/>
      <c r="E694" s="122"/>
      <c r="F694" s="122"/>
      <c r="G694" s="122"/>
    </row>
    <row r="695" spans="1:7" ht="14.1">
      <c r="A695" s="122"/>
      <c r="B695" s="122"/>
      <c r="C695" s="122"/>
      <c r="D695" s="122"/>
      <c r="E695" s="122"/>
      <c r="F695" s="122"/>
      <c r="G695" s="122"/>
    </row>
    <row r="696" spans="1:7" ht="14.1">
      <c r="A696" s="122"/>
      <c r="B696" s="122"/>
      <c r="C696" s="122"/>
      <c r="D696" s="122"/>
      <c r="E696" s="122"/>
      <c r="F696" s="122"/>
      <c r="G696" s="122"/>
    </row>
    <row r="697" spans="1:7" ht="14.1">
      <c r="A697" s="122"/>
      <c r="B697" s="122"/>
      <c r="C697" s="122"/>
      <c r="D697" s="122"/>
      <c r="E697" s="122"/>
      <c r="F697" s="122"/>
      <c r="G697" s="122"/>
    </row>
    <row r="698" spans="1:7" ht="14.1">
      <c r="A698" s="122"/>
      <c r="B698" s="122"/>
      <c r="C698" s="122"/>
      <c r="D698" s="122"/>
      <c r="E698" s="122"/>
      <c r="F698" s="122"/>
      <c r="G698" s="122"/>
    </row>
    <row r="699" spans="1:7" ht="14.1">
      <c r="A699" s="122"/>
      <c r="B699" s="122"/>
      <c r="C699" s="122"/>
      <c r="D699" s="122"/>
      <c r="E699" s="122"/>
      <c r="F699" s="122"/>
      <c r="G699" s="122"/>
    </row>
    <row r="700" spans="1:7" ht="14.1">
      <c r="A700" s="122"/>
      <c r="B700" s="122"/>
      <c r="C700" s="122"/>
      <c r="D700" s="122"/>
      <c r="E700" s="122"/>
      <c r="F700" s="122"/>
      <c r="G700" s="122"/>
    </row>
    <row r="701" spans="1:7" ht="14.1">
      <c r="A701" s="122"/>
      <c r="B701" s="122"/>
      <c r="C701" s="122"/>
      <c r="D701" s="122"/>
      <c r="E701" s="122"/>
      <c r="F701" s="122"/>
      <c r="G701" s="122"/>
    </row>
    <row r="702" spans="1:7" ht="14.1">
      <c r="A702" s="122"/>
      <c r="B702" s="122"/>
      <c r="C702" s="122"/>
      <c r="D702" s="122"/>
      <c r="E702" s="122"/>
      <c r="F702" s="122"/>
      <c r="G702" s="122"/>
    </row>
    <row r="703" spans="1:7" ht="14.1">
      <c r="A703" s="122"/>
      <c r="B703" s="122"/>
      <c r="C703" s="122"/>
      <c r="D703" s="122"/>
      <c r="E703" s="122"/>
      <c r="F703" s="122"/>
      <c r="G703" s="122"/>
    </row>
    <row r="704" spans="1:7" ht="14.1">
      <c r="A704" s="122"/>
      <c r="B704" s="122"/>
      <c r="C704" s="122"/>
      <c r="D704" s="122"/>
      <c r="E704" s="122"/>
      <c r="F704" s="122"/>
      <c r="G704" s="122"/>
    </row>
    <row r="705" spans="1:7" ht="14.1">
      <c r="A705" s="122"/>
      <c r="B705" s="122"/>
      <c r="C705" s="122"/>
      <c r="D705" s="122"/>
      <c r="E705" s="122"/>
      <c r="F705" s="122"/>
      <c r="G705" s="122"/>
    </row>
    <row r="706" spans="1:7" ht="14.1">
      <c r="A706" s="122"/>
      <c r="B706" s="122"/>
      <c r="C706" s="122"/>
      <c r="D706" s="122"/>
      <c r="E706" s="122"/>
      <c r="F706" s="122"/>
      <c r="G706" s="122"/>
    </row>
    <row r="707" spans="1:7" ht="14.1">
      <c r="A707" s="122"/>
      <c r="B707" s="122"/>
      <c r="C707" s="122"/>
      <c r="D707" s="122"/>
      <c r="E707" s="122"/>
      <c r="F707" s="122"/>
      <c r="G707" s="122"/>
    </row>
    <row r="708" spans="1:7" ht="14.1">
      <c r="A708" s="122"/>
      <c r="B708" s="122"/>
      <c r="C708" s="122"/>
      <c r="D708" s="122"/>
      <c r="E708" s="122"/>
      <c r="F708" s="122"/>
      <c r="G708" s="122"/>
    </row>
    <row r="709" spans="1:7" ht="14.1">
      <c r="A709" s="122"/>
      <c r="B709" s="122"/>
      <c r="C709" s="122"/>
      <c r="D709" s="122"/>
      <c r="E709" s="122"/>
      <c r="F709" s="122"/>
      <c r="G709" s="122"/>
    </row>
    <row r="710" spans="1:7" ht="14.1">
      <c r="A710" s="122"/>
      <c r="B710" s="122"/>
      <c r="C710" s="122"/>
      <c r="D710" s="122"/>
      <c r="E710" s="122"/>
      <c r="F710" s="122"/>
      <c r="G710" s="122"/>
    </row>
    <row r="711" spans="1:7" ht="14.1">
      <c r="A711" s="122"/>
      <c r="B711" s="122"/>
      <c r="C711" s="122"/>
      <c r="D711" s="122"/>
      <c r="E711" s="122"/>
      <c r="F711" s="122"/>
      <c r="G711" s="122"/>
    </row>
    <row r="712" spans="1:7" ht="14.1">
      <c r="A712" s="122"/>
      <c r="B712" s="122"/>
      <c r="C712" s="122"/>
      <c r="D712" s="122"/>
      <c r="E712" s="122"/>
      <c r="F712" s="122"/>
      <c r="G712" s="122"/>
    </row>
    <row r="713" spans="1:7" ht="14.1">
      <c r="A713" s="122"/>
      <c r="B713" s="122"/>
      <c r="C713" s="122"/>
      <c r="D713" s="122"/>
      <c r="E713" s="122"/>
      <c r="F713" s="122"/>
      <c r="G713" s="122"/>
    </row>
    <row r="714" spans="1:7" ht="14.1">
      <c r="A714" s="122"/>
      <c r="B714" s="122"/>
      <c r="C714" s="122"/>
      <c r="D714" s="122"/>
      <c r="E714" s="122"/>
      <c r="F714" s="122"/>
      <c r="G714" s="122"/>
    </row>
    <row r="715" spans="1:7" ht="14.1">
      <c r="A715" s="122"/>
      <c r="B715" s="122"/>
      <c r="C715" s="122"/>
      <c r="D715" s="122"/>
      <c r="E715" s="122"/>
      <c r="F715" s="122"/>
      <c r="G715" s="122"/>
    </row>
    <row r="716" spans="1:7" ht="14.1">
      <c r="A716" s="122"/>
      <c r="B716" s="122"/>
      <c r="C716" s="122"/>
      <c r="D716" s="122"/>
      <c r="E716" s="122"/>
      <c r="F716" s="122"/>
      <c r="G716" s="122"/>
    </row>
    <row r="717" spans="1:7" ht="14.1">
      <c r="A717" s="122"/>
      <c r="B717" s="122"/>
      <c r="C717" s="122"/>
      <c r="D717" s="122"/>
      <c r="E717" s="122"/>
      <c r="F717" s="122"/>
      <c r="G717" s="122"/>
    </row>
    <row r="718" spans="1:7" ht="14.1">
      <c r="A718" s="122"/>
      <c r="B718" s="122"/>
      <c r="C718" s="122"/>
      <c r="D718" s="122"/>
      <c r="E718" s="122"/>
      <c r="F718" s="122"/>
      <c r="G718" s="122"/>
    </row>
    <row r="719" spans="1:7" ht="14.1">
      <c r="A719" s="122"/>
      <c r="B719" s="122"/>
      <c r="C719" s="122"/>
      <c r="D719" s="122"/>
      <c r="E719" s="122"/>
      <c r="F719" s="122"/>
      <c r="G719" s="122"/>
    </row>
    <row r="720" spans="1:7" ht="14.1">
      <c r="A720" s="122"/>
      <c r="B720" s="122"/>
      <c r="C720" s="122"/>
      <c r="D720" s="122"/>
      <c r="E720" s="122"/>
      <c r="F720" s="122"/>
      <c r="G720" s="122"/>
    </row>
    <row r="721" spans="1:7" ht="14.1">
      <c r="A721" s="122"/>
      <c r="B721" s="122"/>
      <c r="C721" s="122"/>
      <c r="D721" s="122"/>
      <c r="E721" s="122"/>
      <c r="F721" s="122"/>
      <c r="G721" s="122"/>
    </row>
    <row r="722" spans="1:7" ht="14.1">
      <c r="A722" s="122"/>
      <c r="B722" s="122"/>
      <c r="C722" s="122"/>
      <c r="D722" s="122"/>
      <c r="E722" s="122"/>
      <c r="F722" s="122"/>
      <c r="G722" s="122"/>
    </row>
    <row r="723" spans="1:7" ht="14.1">
      <c r="A723" s="122"/>
      <c r="B723" s="122"/>
      <c r="C723" s="122"/>
      <c r="D723" s="122"/>
      <c r="E723" s="122"/>
      <c r="F723" s="122"/>
      <c r="G723" s="122"/>
    </row>
    <row r="724" spans="1:7" ht="14.1">
      <c r="A724" s="122"/>
      <c r="B724" s="122"/>
      <c r="C724" s="122"/>
      <c r="D724" s="122"/>
      <c r="E724" s="122"/>
      <c r="F724" s="122"/>
      <c r="G724" s="122"/>
    </row>
    <row r="725" spans="1:7" ht="14.1">
      <c r="A725" s="122"/>
      <c r="B725" s="122"/>
      <c r="C725" s="122"/>
      <c r="D725" s="122"/>
      <c r="E725" s="122"/>
      <c r="F725" s="122"/>
      <c r="G725" s="122"/>
    </row>
    <row r="726" spans="1:7" ht="14.1">
      <c r="A726" s="122"/>
      <c r="B726" s="122"/>
      <c r="C726" s="122"/>
      <c r="D726" s="122"/>
      <c r="E726" s="122"/>
      <c r="F726" s="122"/>
      <c r="G726" s="122"/>
    </row>
    <row r="727" spans="1:7" ht="14.1">
      <c r="A727" s="122"/>
      <c r="B727" s="122"/>
      <c r="C727" s="122"/>
      <c r="D727" s="122"/>
      <c r="E727" s="122"/>
      <c r="F727" s="122"/>
      <c r="G727" s="122"/>
    </row>
    <row r="728" spans="1:7" ht="14.1">
      <c r="A728" s="122"/>
      <c r="B728" s="122"/>
      <c r="C728" s="122"/>
      <c r="D728" s="122"/>
      <c r="E728" s="122"/>
      <c r="F728" s="122"/>
      <c r="G728" s="122"/>
    </row>
    <row r="729" spans="1:7" ht="14.1">
      <c r="A729" s="122"/>
      <c r="B729" s="122"/>
      <c r="C729" s="122"/>
      <c r="D729" s="122"/>
      <c r="E729" s="122"/>
      <c r="F729" s="122"/>
      <c r="G729" s="122"/>
    </row>
    <row r="730" spans="1:7" ht="14.1">
      <c r="A730" s="122"/>
      <c r="B730" s="122"/>
      <c r="C730" s="122"/>
      <c r="D730" s="122"/>
      <c r="E730" s="122"/>
      <c r="F730" s="122"/>
      <c r="G730" s="122"/>
    </row>
    <row r="731" spans="1:7" ht="14.1">
      <c r="A731" s="122"/>
      <c r="B731" s="122"/>
      <c r="C731" s="122"/>
      <c r="D731" s="122"/>
      <c r="E731" s="122"/>
      <c r="F731" s="122"/>
      <c r="G731" s="122"/>
    </row>
    <row r="732" spans="1:7" ht="14.1">
      <c r="A732" s="122"/>
      <c r="B732" s="122"/>
      <c r="C732" s="122"/>
      <c r="D732" s="122"/>
      <c r="E732" s="122"/>
      <c r="F732" s="122"/>
      <c r="G732" s="122"/>
    </row>
    <row r="733" spans="1:7" ht="14.1">
      <c r="A733" s="122"/>
      <c r="B733" s="122"/>
      <c r="C733" s="122"/>
      <c r="D733" s="122"/>
      <c r="E733" s="122"/>
      <c r="F733" s="122"/>
      <c r="G733" s="122"/>
    </row>
    <row r="734" spans="1:7" ht="14.1">
      <c r="A734" s="122"/>
      <c r="B734" s="122"/>
      <c r="C734" s="122"/>
      <c r="D734" s="122"/>
      <c r="E734" s="122"/>
      <c r="F734" s="122"/>
      <c r="G734" s="122"/>
    </row>
    <row r="735" spans="1:7" ht="14.1">
      <c r="A735" s="122"/>
      <c r="B735" s="122"/>
      <c r="C735" s="122"/>
      <c r="D735" s="122"/>
      <c r="E735" s="122"/>
      <c r="F735" s="122"/>
      <c r="G735" s="122"/>
    </row>
    <row r="736" spans="1:7" ht="14.1">
      <c r="A736" s="122"/>
      <c r="B736" s="122"/>
      <c r="C736" s="122"/>
      <c r="D736" s="122"/>
      <c r="E736" s="122"/>
      <c r="F736" s="122"/>
      <c r="G736" s="122"/>
    </row>
    <row r="737" spans="1:7" ht="14.1">
      <c r="A737" s="122"/>
      <c r="B737" s="122"/>
      <c r="C737" s="122"/>
      <c r="D737" s="122"/>
      <c r="E737" s="122"/>
      <c r="F737" s="122"/>
      <c r="G737" s="122"/>
    </row>
    <row r="738" spans="1:7" ht="14.1">
      <c r="A738" s="122"/>
      <c r="B738" s="122"/>
      <c r="C738" s="122"/>
      <c r="D738" s="122"/>
      <c r="E738" s="122"/>
      <c r="F738" s="122"/>
      <c r="G738" s="122"/>
    </row>
    <row r="739" spans="1:7" ht="14.1">
      <c r="A739" s="122"/>
      <c r="B739" s="122"/>
      <c r="C739" s="122"/>
      <c r="D739" s="122"/>
      <c r="E739" s="122"/>
      <c r="F739" s="122"/>
      <c r="G739" s="122"/>
    </row>
    <row r="740" spans="1:7" ht="14.1">
      <c r="A740" s="122"/>
      <c r="B740" s="122"/>
      <c r="C740" s="122"/>
      <c r="D740" s="122"/>
      <c r="E740" s="122"/>
      <c r="F740" s="122"/>
      <c r="G740" s="122"/>
    </row>
    <row r="741" spans="1:7" ht="14.1">
      <c r="A741" s="122"/>
      <c r="B741" s="122"/>
      <c r="C741" s="122"/>
      <c r="D741" s="122"/>
      <c r="E741" s="122"/>
      <c r="F741" s="122"/>
      <c r="G741" s="122"/>
    </row>
    <row r="742" spans="1:7" ht="14.1">
      <c r="A742" s="122"/>
      <c r="B742" s="122"/>
      <c r="C742" s="122"/>
      <c r="D742" s="122"/>
      <c r="E742" s="122"/>
      <c r="F742" s="122"/>
      <c r="G742" s="122"/>
    </row>
    <row r="743" spans="1:7" ht="14.1">
      <c r="A743" s="122"/>
      <c r="B743" s="122"/>
      <c r="C743" s="122"/>
      <c r="D743" s="122"/>
      <c r="E743" s="122"/>
      <c r="F743" s="122"/>
      <c r="G743" s="122"/>
    </row>
    <row r="744" spans="1:7" ht="14.1">
      <c r="A744" s="122"/>
      <c r="B744" s="122"/>
      <c r="C744" s="122"/>
      <c r="D744" s="122"/>
      <c r="E744" s="122"/>
      <c r="F744" s="122"/>
      <c r="G744" s="122"/>
    </row>
    <row r="745" spans="1:7" ht="14.1">
      <c r="A745" s="122"/>
      <c r="B745" s="122"/>
      <c r="C745" s="122"/>
      <c r="D745" s="122"/>
      <c r="E745" s="122"/>
      <c r="F745" s="122"/>
      <c r="G745" s="122"/>
    </row>
    <row r="746" spans="1:7" ht="14.1">
      <c r="A746" s="122"/>
      <c r="B746" s="122"/>
      <c r="C746" s="122"/>
      <c r="D746" s="122"/>
      <c r="E746" s="122"/>
      <c r="F746" s="122"/>
      <c r="G746" s="122"/>
    </row>
    <row r="747" spans="1:7" ht="14.1">
      <c r="A747" s="122"/>
      <c r="B747" s="122"/>
      <c r="C747" s="122"/>
      <c r="D747" s="122"/>
      <c r="E747" s="122"/>
      <c r="F747" s="122"/>
      <c r="G747" s="122"/>
    </row>
    <row r="748" spans="1:7" ht="14.1">
      <c r="A748" s="122"/>
      <c r="B748" s="122"/>
      <c r="C748" s="122"/>
      <c r="D748" s="122"/>
      <c r="E748" s="122"/>
      <c r="F748" s="122"/>
      <c r="G748" s="122"/>
    </row>
    <row r="749" spans="1:7" ht="14.1">
      <c r="A749" s="122"/>
      <c r="B749" s="122"/>
      <c r="C749" s="122"/>
      <c r="D749" s="122"/>
      <c r="E749" s="122"/>
      <c r="F749" s="122"/>
      <c r="G749" s="122"/>
    </row>
    <row r="750" spans="1:7" ht="14.1">
      <c r="A750" s="122"/>
      <c r="B750" s="122"/>
      <c r="C750" s="122"/>
      <c r="D750" s="122"/>
      <c r="E750" s="122"/>
      <c r="F750" s="122"/>
      <c r="G750" s="122"/>
    </row>
    <row r="751" spans="1:7" ht="14.1">
      <c r="A751" s="122"/>
      <c r="B751" s="122"/>
      <c r="C751" s="122"/>
      <c r="D751" s="122"/>
      <c r="E751" s="122"/>
      <c r="F751" s="122"/>
      <c r="G751" s="122"/>
    </row>
    <row r="752" spans="1:7" ht="14.1">
      <c r="A752" s="122"/>
      <c r="B752" s="122"/>
      <c r="C752" s="122"/>
      <c r="D752" s="122"/>
      <c r="E752" s="122"/>
      <c r="F752" s="122"/>
      <c r="G752" s="122"/>
    </row>
    <row r="753" spans="1:7" ht="14.1">
      <c r="A753" s="122"/>
      <c r="B753" s="122"/>
      <c r="C753" s="122"/>
      <c r="D753" s="122"/>
      <c r="E753" s="122"/>
      <c r="F753" s="122"/>
      <c r="G753" s="122"/>
    </row>
    <row r="754" spans="1:7" ht="14.1">
      <c r="A754" s="122"/>
      <c r="B754" s="122"/>
      <c r="C754" s="122"/>
      <c r="D754" s="122"/>
      <c r="E754" s="122"/>
      <c r="F754" s="122"/>
      <c r="G754" s="122"/>
    </row>
    <row r="755" spans="1:7" ht="14.1">
      <c r="A755" s="122"/>
      <c r="B755" s="122"/>
      <c r="C755" s="122"/>
      <c r="D755" s="122"/>
      <c r="E755" s="122"/>
      <c r="F755" s="122"/>
      <c r="G755" s="122"/>
    </row>
    <row r="756" spans="1:7" ht="14.1">
      <c r="A756" s="122"/>
      <c r="B756" s="122"/>
      <c r="C756" s="122"/>
      <c r="D756" s="122"/>
      <c r="E756" s="122"/>
      <c r="F756" s="122"/>
      <c r="G756" s="122"/>
    </row>
    <row r="757" spans="1:7" ht="14.1">
      <c r="A757" s="122"/>
      <c r="B757" s="122"/>
      <c r="C757" s="122"/>
      <c r="D757" s="122"/>
      <c r="E757" s="122"/>
      <c r="F757" s="122"/>
      <c r="G757" s="122"/>
    </row>
    <row r="758" spans="1:7" ht="14.1">
      <c r="A758" s="122"/>
      <c r="B758" s="122"/>
      <c r="C758" s="122"/>
      <c r="D758" s="122"/>
      <c r="E758" s="122"/>
      <c r="F758" s="122"/>
      <c r="G758" s="122"/>
    </row>
    <row r="759" spans="1:7" ht="14.1">
      <c r="A759" s="122"/>
      <c r="B759" s="122"/>
      <c r="C759" s="122"/>
      <c r="D759" s="122"/>
      <c r="E759" s="122"/>
      <c r="F759" s="122"/>
      <c r="G759" s="122"/>
    </row>
    <row r="760" spans="1:7" ht="14.1">
      <c r="A760" s="122"/>
      <c r="B760" s="122"/>
      <c r="C760" s="122"/>
      <c r="D760" s="122"/>
      <c r="E760" s="122"/>
      <c r="F760" s="122"/>
      <c r="G760" s="122"/>
    </row>
    <row r="761" spans="1:7" ht="14.1">
      <c r="A761" s="122"/>
      <c r="B761" s="122"/>
      <c r="C761" s="122"/>
      <c r="D761" s="122"/>
      <c r="E761" s="122"/>
      <c r="F761" s="122"/>
      <c r="G761" s="122"/>
    </row>
    <row r="762" spans="1:7" ht="14.1">
      <c r="A762" s="122"/>
      <c r="B762" s="122"/>
      <c r="C762" s="122"/>
      <c r="D762" s="122"/>
      <c r="E762" s="122"/>
      <c r="F762" s="122"/>
      <c r="G762" s="122"/>
    </row>
    <row r="763" spans="1:7" ht="14.1">
      <c r="A763" s="122"/>
      <c r="B763" s="122"/>
      <c r="C763" s="122"/>
      <c r="D763" s="122"/>
      <c r="E763" s="122"/>
      <c r="F763" s="122"/>
      <c r="G763" s="122"/>
    </row>
    <row r="764" spans="1:7" ht="14.1">
      <c r="A764" s="122"/>
      <c r="B764" s="122"/>
      <c r="C764" s="122"/>
      <c r="D764" s="122"/>
      <c r="E764" s="122"/>
      <c r="F764" s="122"/>
      <c r="G764" s="122"/>
    </row>
    <row r="765" spans="1:7" ht="14.1">
      <c r="A765" s="122"/>
      <c r="B765" s="122"/>
      <c r="C765" s="122"/>
      <c r="D765" s="122"/>
      <c r="E765" s="122"/>
      <c r="F765" s="122"/>
      <c r="G765" s="122"/>
    </row>
    <row r="766" spans="1:7" ht="14.1">
      <c r="A766" s="122"/>
      <c r="B766" s="122"/>
      <c r="C766" s="122"/>
      <c r="D766" s="122"/>
      <c r="E766" s="122"/>
      <c r="F766" s="122"/>
      <c r="G766" s="122"/>
    </row>
    <row r="767" spans="1:7" ht="14.1">
      <c r="A767" s="122"/>
      <c r="B767" s="122"/>
      <c r="C767" s="122"/>
      <c r="D767" s="122"/>
      <c r="E767" s="122"/>
      <c r="F767" s="122"/>
      <c r="G767" s="122"/>
    </row>
    <row r="768" spans="1:7" ht="14.1">
      <c r="A768" s="122"/>
      <c r="B768" s="122"/>
      <c r="C768" s="122"/>
      <c r="D768" s="122"/>
      <c r="E768" s="122"/>
      <c r="F768" s="122"/>
      <c r="G768" s="122"/>
    </row>
    <row r="769" spans="1:7" ht="14.1">
      <c r="A769" s="122"/>
      <c r="B769" s="122"/>
      <c r="C769" s="122"/>
      <c r="D769" s="122"/>
      <c r="E769" s="122"/>
      <c r="F769" s="122"/>
      <c r="G769" s="122"/>
    </row>
    <row r="770" spans="1:7" ht="14.1">
      <c r="A770" s="122"/>
      <c r="B770" s="122"/>
      <c r="C770" s="122"/>
      <c r="D770" s="122"/>
      <c r="E770" s="122"/>
      <c r="F770" s="122"/>
      <c r="G770" s="122"/>
    </row>
    <row r="771" spans="1:7" ht="14.1">
      <c r="A771" s="122"/>
      <c r="B771" s="122"/>
      <c r="C771" s="122"/>
      <c r="D771" s="122"/>
      <c r="E771" s="122"/>
      <c r="F771" s="122"/>
      <c r="G771" s="122"/>
    </row>
    <row r="772" spans="1:7" ht="14.1">
      <c r="A772" s="122"/>
      <c r="B772" s="122"/>
      <c r="C772" s="122"/>
      <c r="D772" s="122"/>
      <c r="E772" s="122"/>
      <c r="F772" s="122"/>
      <c r="G772" s="122"/>
    </row>
    <row r="773" spans="1:7" ht="14.1">
      <c r="A773" s="122"/>
      <c r="B773" s="122"/>
      <c r="C773" s="122"/>
      <c r="D773" s="122"/>
      <c r="E773" s="122"/>
      <c r="F773" s="122"/>
      <c r="G773" s="122"/>
    </row>
    <row r="774" spans="1:7" ht="14.1">
      <c r="A774" s="122"/>
      <c r="B774" s="122"/>
      <c r="C774" s="122"/>
      <c r="D774" s="122"/>
      <c r="E774" s="122"/>
      <c r="F774" s="122"/>
      <c r="G774" s="122"/>
    </row>
    <row r="775" spans="1:7" ht="14.1">
      <c r="A775" s="122"/>
      <c r="B775" s="122"/>
      <c r="C775" s="122"/>
      <c r="D775" s="122"/>
      <c r="E775" s="122"/>
      <c r="F775" s="122"/>
      <c r="G775" s="122"/>
    </row>
    <row r="776" spans="1:7" ht="14.1">
      <c r="A776" s="122"/>
      <c r="B776" s="122"/>
      <c r="C776" s="122"/>
      <c r="D776" s="122"/>
      <c r="E776" s="122"/>
      <c r="F776" s="122"/>
      <c r="G776" s="122"/>
    </row>
    <row r="777" spans="1:7" ht="14.1">
      <c r="A777" s="122"/>
      <c r="B777" s="122"/>
      <c r="C777" s="122"/>
      <c r="D777" s="122"/>
      <c r="E777" s="122"/>
      <c r="F777" s="122"/>
      <c r="G777" s="122"/>
    </row>
    <row r="778" spans="1:7" ht="14.1">
      <c r="A778" s="122"/>
      <c r="B778" s="122"/>
      <c r="C778" s="122"/>
      <c r="D778" s="122"/>
      <c r="E778" s="122"/>
      <c r="F778" s="122"/>
      <c r="G778" s="122"/>
    </row>
    <row r="779" spans="1:7" ht="14.1">
      <c r="A779" s="122"/>
      <c r="B779" s="122"/>
      <c r="C779" s="122"/>
      <c r="D779" s="122"/>
      <c r="E779" s="122"/>
      <c r="F779" s="122"/>
      <c r="G779" s="122"/>
    </row>
    <row r="780" spans="1:7" ht="14.1">
      <c r="A780" s="122"/>
      <c r="B780" s="122"/>
      <c r="C780" s="122"/>
      <c r="D780" s="122"/>
      <c r="E780" s="122"/>
      <c r="F780" s="122"/>
      <c r="G780" s="122"/>
    </row>
    <row r="781" spans="1:7" ht="14.1">
      <c r="A781" s="122"/>
      <c r="B781" s="122"/>
      <c r="C781" s="122"/>
      <c r="D781" s="122"/>
      <c r="E781" s="122"/>
      <c r="F781" s="122"/>
      <c r="G781" s="122"/>
    </row>
    <row r="782" spans="1:7" ht="14.1">
      <c r="A782" s="122"/>
      <c r="B782" s="122"/>
      <c r="C782" s="122"/>
      <c r="D782" s="122"/>
      <c r="E782" s="122"/>
      <c r="F782" s="122"/>
      <c r="G782" s="122"/>
    </row>
    <row r="783" spans="1:7" ht="14.1">
      <c r="A783" s="122"/>
      <c r="B783" s="122"/>
      <c r="C783" s="122"/>
      <c r="D783" s="122"/>
      <c r="E783" s="122"/>
      <c r="F783" s="122"/>
      <c r="G783" s="122"/>
    </row>
    <row r="784" spans="1:7" ht="14.1">
      <c r="A784" s="122"/>
      <c r="B784" s="122"/>
      <c r="C784" s="122"/>
      <c r="D784" s="122"/>
      <c r="E784" s="122"/>
      <c r="F784" s="122"/>
      <c r="G784" s="122"/>
    </row>
    <row r="785" spans="1:7" ht="14.1">
      <c r="A785" s="122"/>
      <c r="B785" s="122"/>
      <c r="C785" s="122"/>
      <c r="D785" s="122"/>
      <c r="E785" s="122"/>
      <c r="F785" s="122"/>
      <c r="G785" s="122"/>
    </row>
    <row r="786" spans="1:7" ht="14.1">
      <c r="A786" s="122"/>
      <c r="B786" s="122"/>
      <c r="C786" s="122"/>
      <c r="D786" s="122"/>
      <c r="E786" s="122"/>
      <c r="F786" s="122"/>
      <c r="G786" s="122"/>
    </row>
    <row r="787" spans="1:7" ht="14.1">
      <c r="A787" s="122"/>
      <c r="B787" s="122"/>
      <c r="C787" s="122"/>
      <c r="D787" s="122"/>
      <c r="E787" s="122"/>
      <c r="F787" s="122"/>
      <c r="G787" s="122"/>
    </row>
    <row r="788" spans="1:7" ht="14.1">
      <c r="A788" s="122"/>
      <c r="B788" s="122"/>
      <c r="C788" s="122"/>
      <c r="D788" s="122"/>
      <c r="E788" s="122"/>
      <c r="F788" s="122"/>
      <c r="G788" s="122"/>
    </row>
    <row r="789" spans="1:7" ht="14.1">
      <c r="A789" s="122"/>
      <c r="B789" s="122"/>
      <c r="C789" s="122"/>
      <c r="D789" s="122"/>
      <c r="E789" s="122"/>
      <c r="F789" s="122"/>
      <c r="G789" s="122"/>
    </row>
    <row r="790" spans="1:7" ht="14.1">
      <c r="A790" s="122"/>
      <c r="B790" s="122"/>
      <c r="C790" s="122"/>
      <c r="D790" s="122"/>
      <c r="E790" s="122"/>
      <c r="F790" s="122"/>
      <c r="G790" s="122"/>
    </row>
    <row r="791" spans="1:7" ht="14.1">
      <c r="A791" s="122"/>
      <c r="B791" s="122"/>
      <c r="C791" s="122"/>
      <c r="D791" s="122"/>
      <c r="E791" s="122"/>
      <c r="F791" s="122"/>
      <c r="G791" s="122"/>
    </row>
    <row r="792" spans="1:7" ht="14.1">
      <c r="A792" s="122"/>
      <c r="B792" s="122"/>
      <c r="C792" s="122"/>
      <c r="D792" s="122"/>
      <c r="E792" s="122"/>
      <c r="F792" s="122"/>
      <c r="G792" s="122"/>
    </row>
    <row r="793" spans="1:7" ht="14.1">
      <c r="A793" s="122"/>
      <c r="B793" s="122"/>
      <c r="C793" s="122"/>
      <c r="D793" s="122"/>
      <c r="E793" s="122"/>
      <c r="F793" s="122"/>
      <c r="G793" s="122"/>
    </row>
    <row r="794" spans="1:7" ht="14.1">
      <c r="A794" s="122"/>
      <c r="B794" s="122"/>
      <c r="C794" s="122"/>
      <c r="D794" s="122"/>
      <c r="E794" s="122"/>
      <c r="F794" s="122"/>
      <c r="G794" s="122"/>
    </row>
    <row r="795" spans="1:7" ht="14.1">
      <c r="A795" s="122"/>
      <c r="B795" s="122"/>
      <c r="C795" s="122"/>
      <c r="D795" s="122"/>
      <c r="E795" s="122"/>
      <c r="F795" s="122"/>
      <c r="G795" s="122"/>
    </row>
    <row r="796" spans="1:7" ht="14.1">
      <c r="A796" s="122"/>
      <c r="B796" s="122"/>
      <c r="C796" s="122"/>
      <c r="D796" s="122"/>
      <c r="E796" s="122"/>
      <c r="F796" s="122"/>
      <c r="G796" s="122"/>
    </row>
    <row r="797" spans="1:7" ht="14.1">
      <c r="A797" s="122"/>
      <c r="B797" s="122"/>
      <c r="C797" s="122"/>
      <c r="D797" s="122"/>
      <c r="E797" s="122"/>
      <c r="F797" s="122"/>
      <c r="G797" s="122"/>
    </row>
    <row r="798" spans="1:7" ht="14.1">
      <c r="A798" s="122"/>
      <c r="B798" s="122"/>
      <c r="C798" s="122"/>
      <c r="D798" s="122"/>
      <c r="E798" s="122"/>
      <c r="F798" s="122"/>
      <c r="G798" s="122"/>
    </row>
    <row r="799" spans="1:7" ht="14.1">
      <c r="A799" s="122"/>
      <c r="B799" s="122"/>
      <c r="C799" s="122"/>
      <c r="D799" s="122"/>
      <c r="E799" s="122"/>
      <c r="F799" s="122"/>
      <c r="G799" s="122"/>
    </row>
    <row r="800" spans="1:7" ht="14.1">
      <c r="A800" s="122"/>
      <c r="B800" s="122"/>
      <c r="C800" s="122"/>
      <c r="D800" s="122"/>
      <c r="E800" s="122"/>
      <c r="F800" s="122"/>
      <c r="G800" s="122"/>
    </row>
    <row r="801" spans="1:7" ht="14.1">
      <c r="A801" s="122"/>
      <c r="B801" s="122"/>
      <c r="C801" s="122"/>
      <c r="D801" s="122"/>
      <c r="E801" s="122"/>
      <c r="F801" s="122"/>
      <c r="G801" s="122"/>
    </row>
    <row r="802" spans="1:7" ht="14.1">
      <c r="A802" s="122"/>
      <c r="B802" s="122"/>
      <c r="C802" s="122"/>
      <c r="D802" s="122"/>
      <c r="E802" s="122"/>
      <c r="F802" s="122"/>
      <c r="G802" s="122"/>
    </row>
    <row r="803" spans="1:7" ht="14.1">
      <c r="A803" s="122"/>
      <c r="B803" s="122"/>
      <c r="C803" s="122"/>
      <c r="D803" s="122"/>
      <c r="E803" s="122"/>
      <c r="F803" s="122"/>
      <c r="G803" s="122"/>
    </row>
    <row r="804" spans="1:7" ht="14.1">
      <c r="A804" s="122"/>
      <c r="B804" s="122"/>
      <c r="C804" s="122"/>
      <c r="D804" s="122"/>
      <c r="E804" s="122"/>
      <c r="F804" s="122"/>
      <c r="G804" s="122"/>
    </row>
    <row r="805" spans="1:7" ht="14.1">
      <c r="A805" s="122"/>
      <c r="B805" s="122"/>
      <c r="C805" s="122"/>
      <c r="D805" s="122"/>
      <c r="E805" s="122"/>
      <c r="F805" s="122"/>
      <c r="G805" s="122"/>
    </row>
    <row r="806" spans="1:7" ht="14.1">
      <c r="A806" s="122"/>
      <c r="B806" s="122"/>
      <c r="C806" s="122"/>
      <c r="D806" s="122"/>
      <c r="E806" s="122"/>
      <c r="F806" s="122"/>
      <c r="G806" s="122"/>
    </row>
    <row r="807" spans="1:7" ht="14.1">
      <c r="A807" s="122"/>
      <c r="B807" s="122"/>
      <c r="C807" s="122"/>
      <c r="D807" s="122"/>
      <c r="E807" s="122"/>
      <c r="F807" s="122"/>
      <c r="G807" s="122"/>
    </row>
    <row r="808" spans="1:7" ht="14.1">
      <c r="A808" s="122"/>
      <c r="B808" s="122"/>
      <c r="C808" s="122"/>
      <c r="D808" s="122"/>
      <c r="E808" s="122"/>
      <c r="F808" s="122"/>
      <c r="G808" s="122"/>
    </row>
    <row r="809" spans="1:7" ht="14.1">
      <c r="A809" s="122"/>
      <c r="B809" s="122"/>
      <c r="C809" s="122"/>
      <c r="D809" s="122"/>
      <c r="E809" s="122"/>
      <c r="F809" s="122"/>
      <c r="G809" s="122"/>
    </row>
    <row r="810" spans="1:7" ht="14.1">
      <c r="A810" s="122"/>
      <c r="B810" s="122"/>
      <c r="C810" s="122"/>
      <c r="D810" s="122"/>
      <c r="E810" s="122"/>
      <c r="F810" s="122"/>
      <c r="G810" s="122"/>
    </row>
    <row r="811" spans="1:7" ht="14.1">
      <c r="A811" s="122"/>
      <c r="B811" s="122"/>
      <c r="C811" s="122"/>
      <c r="D811" s="122"/>
      <c r="E811" s="122"/>
      <c r="F811" s="122"/>
      <c r="G811" s="122"/>
    </row>
    <row r="812" spans="1:7" ht="14.1">
      <c r="A812" s="122"/>
      <c r="B812" s="122"/>
      <c r="C812" s="122"/>
      <c r="D812" s="122"/>
      <c r="E812" s="122"/>
      <c r="F812" s="122"/>
      <c r="G812" s="122"/>
    </row>
    <row r="813" spans="1:7" ht="14.1">
      <c r="A813" s="122"/>
      <c r="B813" s="122"/>
      <c r="C813" s="122"/>
      <c r="D813" s="122"/>
      <c r="E813" s="122"/>
      <c r="F813" s="122"/>
      <c r="G813" s="122"/>
    </row>
    <row r="814" spans="1:7" ht="14.1">
      <c r="A814" s="122"/>
      <c r="B814" s="122"/>
      <c r="C814" s="122"/>
      <c r="D814" s="122"/>
      <c r="E814" s="122"/>
      <c r="F814" s="122"/>
      <c r="G814" s="122"/>
    </row>
    <row r="815" spans="1:7" ht="14.1">
      <c r="A815" s="122"/>
      <c r="B815" s="122"/>
      <c r="C815" s="122"/>
      <c r="D815" s="122"/>
      <c r="E815" s="122"/>
      <c r="F815" s="122"/>
      <c r="G815" s="122"/>
    </row>
    <row r="816" spans="1:7" ht="14.1">
      <c r="A816" s="122"/>
      <c r="B816" s="122"/>
      <c r="C816" s="122"/>
      <c r="D816" s="122"/>
      <c r="E816" s="122"/>
      <c r="F816" s="122"/>
      <c r="G816" s="122"/>
    </row>
    <row r="817" spans="1:7" ht="14.1">
      <c r="A817" s="122"/>
      <c r="B817" s="122"/>
      <c r="C817" s="122"/>
      <c r="D817" s="122"/>
      <c r="E817" s="122"/>
      <c r="F817" s="122"/>
      <c r="G817" s="122"/>
    </row>
    <row r="818" spans="1:7" ht="14.1">
      <c r="A818" s="122"/>
      <c r="B818" s="122"/>
      <c r="C818" s="122"/>
      <c r="D818" s="122"/>
      <c r="E818" s="122"/>
      <c r="F818" s="122"/>
      <c r="G818" s="122"/>
    </row>
    <row r="819" spans="1:7" ht="14.1">
      <c r="A819" s="122"/>
      <c r="B819" s="122"/>
      <c r="C819" s="122"/>
      <c r="D819" s="122"/>
      <c r="E819" s="122"/>
      <c r="F819" s="122"/>
      <c r="G819" s="122"/>
    </row>
    <row r="820" spans="1:7" ht="14.1">
      <c r="A820" s="122"/>
      <c r="B820" s="122"/>
      <c r="C820" s="122"/>
      <c r="D820" s="122"/>
      <c r="E820" s="122"/>
      <c r="F820" s="122"/>
      <c r="G820" s="122"/>
    </row>
    <row r="821" spans="1:7" ht="14.1">
      <c r="A821" s="122"/>
      <c r="B821" s="122"/>
      <c r="C821" s="122"/>
      <c r="D821" s="122"/>
      <c r="E821" s="122"/>
      <c r="F821" s="122"/>
      <c r="G821" s="122"/>
    </row>
    <row r="822" spans="1:7" ht="14.1">
      <c r="A822" s="122"/>
      <c r="B822" s="122"/>
      <c r="C822" s="122"/>
      <c r="D822" s="122"/>
      <c r="E822" s="122"/>
      <c r="F822" s="122"/>
      <c r="G822" s="122"/>
    </row>
    <row r="823" spans="1:7" ht="14.1">
      <c r="A823" s="122"/>
      <c r="B823" s="122"/>
      <c r="C823" s="122"/>
      <c r="D823" s="122"/>
      <c r="E823" s="122"/>
      <c r="F823" s="122"/>
      <c r="G823" s="122"/>
    </row>
    <row r="824" spans="1:7" ht="14.1">
      <c r="A824" s="122"/>
      <c r="B824" s="122"/>
      <c r="C824" s="122"/>
      <c r="D824" s="122"/>
      <c r="E824" s="122"/>
      <c r="F824" s="122"/>
      <c r="G824" s="122"/>
    </row>
    <row r="825" spans="1:7" ht="14.1">
      <c r="A825" s="122"/>
      <c r="B825" s="122"/>
      <c r="C825" s="122"/>
      <c r="D825" s="122"/>
      <c r="E825" s="122"/>
      <c r="F825" s="122"/>
      <c r="G825" s="122"/>
    </row>
    <row r="826" spans="1:7" ht="14.1">
      <c r="A826" s="122"/>
      <c r="B826" s="122"/>
      <c r="C826" s="122"/>
      <c r="D826" s="122"/>
      <c r="E826" s="122"/>
      <c r="F826" s="122"/>
      <c r="G826" s="122"/>
    </row>
    <row r="827" spans="1:7" ht="14.1">
      <c r="A827" s="122"/>
      <c r="B827" s="122"/>
      <c r="C827" s="122"/>
      <c r="D827" s="122"/>
      <c r="E827" s="122"/>
      <c r="F827" s="122"/>
      <c r="G827" s="122"/>
    </row>
    <row r="828" spans="1:7" ht="14.1">
      <c r="A828" s="122"/>
      <c r="B828" s="122"/>
      <c r="C828" s="122"/>
      <c r="D828" s="122"/>
      <c r="E828" s="122"/>
      <c r="F828" s="122"/>
      <c r="G828" s="122"/>
    </row>
    <row r="829" spans="1:7" ht="14.1">
      <c r="A829" s="122"/>
      <c r="B829" s="122"/>
      <c r="C829" s="122"/>
      <c r="D829" s="122"/>
      <c r="E829" s="122"/>
      <c r="F829" s="122"/>
      <c r="G829" s="122"/>
    </row>
    <row r="830" spans="1:7" ht="14.1">
      <c r="A830" s="122"/>
      <c r="B830" s="122"/>
      <c r="C830" s="122"/>
      <c r="D830" s="122"/>
      <c r="E830" s="122"/>
      <c r="F830" s="122"/>
      <c r="G830" s="122"/>
    </row>
    <row r="831" spans="1:7" ht="14.1">
      <c r="A831" s="122"/>
      <c r="B831" s="122"/>
      <c r="C831" s="122"/>
      <c r="D831" s="122"/>
      <c r="E831" s="122"/>
      <c r="F831" s="122"/>
      <c r="G831" s="122"/>
    </row>
    <row r="832" spans="1:7" ht="14.1">
      <c r="A832" s="122"/>
      <c r="B832" s="122"/>
      <c r="C832" s="122"/>
      <c r="D832" s="122"/>
      <c r="E832" s="122"/>
      <c r="F832" s="122"/>
      <c r="G832" s="122"/>
    </row>
    <row r="833" spans="1:7" ht="14.1">
      <c r="A833" s="122"/>
      <c r="B833" s="122"/>
      <c r="C833" s="122"/>
      <c r="D833" s="122"/>
      <c r="E833" s="122"/>
      <c r="F833" s="122"/>
      <c r="G833" s="122"/>
    </row>
    <row r="834" spans="1:7" ht="14.1">
      <c r="A834" s="122"/>
      <c r="B834" s="122"/>
      <c r="C834" s="122"/>
      <c r="D834" s="122"/>
      <c r="E834" s="122"/>
      <c r="F834" s="122"/>
      <c r="G834" s="122"/>
    </row>
    <row r="835" spans="1:7" ht="14.1">
      <c r="A835" s="122"/>
      <c r="B835" s="122"/>
      <c r="C835" s="122"/>
      <c r="D835" s="122"/>
      <c r="E835" s="122"/>
      <c r="F835" s="122"/>
      <c r="G835" s="122"/>
    </row>
    <row r="836" spans="1:7" ht="14.1">
      <c r="A836" s="122"/>
      <c r="B836" s="122"/>
      <c r="C836" s="122"/>
      <c r="D836" s="122"/>
      <c r="E836" s="122"/>
      <c r="F836" s="122"/>
      <c r="G836" s="122"/>
    </row>
    <row r="837" spans="1:7" ht="14.1">
      <c r="A837" s="122"/>
      <c r="B837" s="122"/>
      <c r="C837" s="122"/>
      <c r="D837" s="122"/>
      <c r="E837" s="122"/>
      <c r="F837" s="122"/>
      <c r="G837" s="122"/>
    </row>
    <row r="838" spans="1:7" ht="14.1">
      <c r="A838" s="122"/>
      <c r="B838" s="122"/>
      <c r="C838" s="122"/>
      <c r="D838" s="122"/>
      <c r="E838" s="122"/>
      <c r="F838" s="122"/>
      <c r="G838" s="122"/>
    </row>
    <row r="839" spans="1:7" ht="14.1">
      <c r="A839" s="122"/>
      <c r="B839" s="122"/>
      <c r="C839" s="122"/>
      <c r="D839" s="122"/>
      <c r="E839" s="122"/>
      <c r="F839" s="122"/>
      <c r="G839" s="122"/>
    </row>
    <row r="840" spans="1:7" ht="14.1">
      <c r="A840" s="122"/>
      <c r="B840" s="122"/>
      <c r="C840" s="122"/>
      <c r="D840" s="122"/>
      <c r="E840" s="122"/>
      <c r="F840" s="122"/>
      <c r="G840" s="122"/>
    </row>
    <row r="841" spans="1:7" ht="14.1">
      <c r="A841" s="122"/>
      <c r="B841" s="122"/>
      <c r="C841" s="122"/>
      <c r="D841" s="122"/>
      <c r="E841" s="122"/>
      <c r="F841" s="122"/>
      <c r="G841" s="122"/>
    </row>
    <row r="842" spans="1:7" ht="14.1">
      <c r="A842" s="122"/>
      <c r="B842" s="122"/>
      <c r="C842" s="122"/>
      <c r="D842" s="122"/>
      <c r="E842" s="122"/>
      <c r="F842" s="122"/>
      <c r="G842" s="122"/>
    </row>
    <row r="843" spans="1:7" ht="14.1">
      <c r="A843" s="122"/>
      <c r="B843" s="122"/>
      <c r="C843" s="122"/>
      <c r="D843" s="122"/>
      <c r="E843" s="122"/>
      <c r="F843" s="122"/>
      <c r="G843" s="122"/>
    </row>
    <row r="844" spans="1:7" ht="14.1">
      <c r="A844" s="122"/>
      <c r="B844" s="122"/>
      <c r="C844" s="122"/>
      <c r="D844" s="122"/>
      <c r="E844" s="122"/>
      <c r="F844" s="122"/>
      <c r="G844" s="122"/>
    </row>
    <row r="845" spans="1:7" ht="14.1">
      <c r="A845" s="122"/>
      <c r="B845" s="122"/>
      <c r="C845" s="122"/>
      <c r="D845" s="122"/>
      <c r="E845" s="122"/>
      <c r="F845" s="122"/>
      <c r="G845" s="122"/>
    </row>
    <row r="846" spans="1:7" ht="14.1">
      <c r="A846" s="122"/>
      <c r="B846" s="122"/>
      <c r="C846" s="122"/>
      <c r="D846" s="122"/>
      <c r="E846" s="122"/>
      <c r="F846" s="122"/>
      <c r="G846" s="122"/>
    </row>
    <row r="847" spans="1:7" ht="14.1">
      <c r="A847" s="122"/>
      <c r="B847" s="122"/>
      <c r="C847" s="122"/>
      <c r="D847" s="122"/>
      <c r="E847" s="122"/>
      <c r="F847" s="122"/>
      <c r="G847" s="122"/>
    </row>
    <row r="848" spans="1:7" ht="14.1">
      <c r="A848" s="122"/>
      <c r="B848" s="122"/>
      <c r="C848" s="122"/>
      <c r="D848" s="122"/>
      <c r="E848" s="122"/>
      <c r="F848" s="122"/>
      <c r="G848" s="122"/>
    </row>
    <row r="849" spans="1:7" ht="14.1">
      <c r="A849" s="122"/>
      <c r="B849" s="122"/>
      <c r="C849" s="122"/>
      <c r="D849" s="122"/>
      <c r="E849" s="122"/>
      <c r="F849" s="122"/>
      <c r="G849" s="122"/>
    </row>
    <row r="850" spans="1:7" ht="14.1">
      <c r="A850" s="122"/>
      <c r="B850" s="122"/>
      <c r="C850" s="122"/>
      <c r="D850" s="122"/>
      <c r="E850" s="122"/>
      <c r="F850" s="122"/>
      <c r="G850" s="122"/>
    </row>
    <row r="851" spans="1:7" ht="14.1">
      <c r="A851" s="122"/>
      <c r="B851" s="122"/>
      <c r="C851" s="122"/>
      <c r="D851" s="122"/>
      <c r="E851" s="122"/>
      <c r="F851" s="122"/>
      <c r="G851" s="122"/>
    </row>
    <row r="852" spans="1:7" ht="14.1">
      <c r="A852" s="122"/>
      <c r="B852" s="122"/>
      <c r="C852" s="122"/>
      <c r="D852" s="122"/>
      <c r="E852" s="122"/>
      <c r="F852" s="122"/>
      <c r="G852" s="122"/>
    </row>
    <row r="853" spans="1:7" ht="14.1">
      <c r="A853" s="122"/>
      <c r="B853" s="122"/>
      <c r="C853" s="122"/>
      <c r="D853" s="122"/>
      <c r="E853" s="122"/>
      <c r="F853" s="122"/>
      <c r="G853" s="122"/>
    </row>
    <row r="854" spans="1:7" ht="14.1">
      <c r="A854" s="122"/>
      <c r="B854" s="122"/>
      <c r="C854" s="122"/>
      <c r="D854" s="122"/>
      <c r="E854" s="122"/>
      <c r="F854" s="122"/>
      <c r="G854" s="122"/>
    </row>
    <row r="855" spans="1:7" ht="14.1">
      <c r="A855" s="122"/>
      <c r="B855" s="122"/>
      <c r="C855" s="122"/>
      <c r="D855" s="122"/>
      <c r="E855" s="122"/>
      <c r="F855" s="122"/>
      <c r="G855" s="122"/>
    </row>
    <row r="856" spans="1:7" ht="14.1">
      <c r="A856" s="122"/>
      <c r="B856" s="122"/>
      <c r="C856" s="122"/>
      <c r="D856" s="122"/>
      <c r="E856" s="122"/>
      <c r="F856" s="122"/>
      <c r="G856" s="122"/>
    </row>
    <row r="857" spans="1:7" ht="14.1">
      <c r="A857" s="122"/>
      <c r="B857" s="122"/>
      <c r="C857" s="122"/>
      <c r="D857" s="122"/>
      <c r="E857" s="122"/>
      <c r="F857" s="122"/>
      <c r="G857" s="122"/>
    </row>
    <row r="858" spans="1:7" ht="14.1">
      <c r="A858" s="122"/>
      <c r="B858" s="122"/>
      <c r="C858" s="122"/>
      <c r="D858" s="122"/>
      <c r="E858" s="122"/>
      <c r="F858" s="122"/>
      <c r="G858" s="122"/>
    </row>
    <row r="859" spans="1:7" ht="14.1">
      <c r="A859" s="122"/>
      <c r="B859" s="122"/>
      <c r="C859" s="122"/>
      <c r="D859" s="122"/>
      <c r="E859" s="122"/>
      <c r="F859" s="122"/>
      <c r="G859" s="122"/>
    </row>
    <row r="860" spans="1:7" ht="14.1">
      <c r="A860" s="122"/>
      <c r="B860" s="122"/>
      <c r="C860" s="122"/>
      <c r="D860" s="122"/>
      <c r="E860" s="122"/>
      <c r="F860" s="122"/>
      <c r="G860" s="122"/>
    </row>
    <row r="861" spans="1:7" ht="14.1">
      <c r="A861" s="122"/>
      <c r="B861" s="122"/>
      <c r="C861" s="122"/>
      <c r="D861" s="122"/>
      <c r="E861" s="122"/>
      <c r="F861" s="122"/>
      <c r="G861" s="122"/>
    </row>
    <row r="862" spans="1:7" ht="14.1">
      <c r="A862" s="122"/>
      <c r="B862" s="122"/>
      <c r="C862" s="122"/>
      <c r="D862" s="122"/>
      <c r="E862" s="122"/>
      <c r="F862" s="122"/>
      <c r="G862" s="122"/>
    </row>
    <row r="863" spans="1:7" ht="14.1">
      <c r="A863" s="122"/>
      <c r="B863" s="122"/>
      <c r="C863" s="122"/>
      <c r="D863" s="122"/>
      <c r="E863" s="122"/>
      <c r="F863" s="122"/>
      <c r="G863" s="122"/>
    </row>
    <row r="864" spans="1:7" ht="14.1">
      <c r="A864" s="122"/>
      <c r="B864" s="122"/>
      <c r="C864" s="122"/>
      <c r="D864" s="122"/>
      <c r="E864" s="122"/>
      <c r="F864" s="122"/>
      <c r="G864" s="122"/>
    </row>
    <row r="865" spans="1:7" ht="14.1">
      <c r="A865" s="122"/>
      <c r="B865" s="122"/>
      <c r="C865" s="122"/>
      <c r="D865" s="122"/>
      <c r="E865" s="122"/>
      <c r="F865" s="122"/>
      <c r="G865" s="122"/>
    </row>
    <row r="866" spans="1:7" ht="14.1">
      <c r="A866" s="122"/>
      <c r="B866" s="122"/>
      <c r="C866" s="122"/>
      <c r="D866" s="122"/>
      <c r="E866" s="122"/>
      <c r="F866" s="122"/>
      <c r="G866" s="122"/>
    </row>
    <row r="867" spans="1:7" ht="14.1">
      <c r="A867" s="122"/>
      <c r="B867" s="122"/>
      <c r="C867" s="122"/>
      <c r="D867" s="122"/>
      <c r="E867" s="122"/>
      <c r="F867" s="122"/>
      <c r="G867" s="122"/>
    </row>
    <row r="868" spans="1:7" ht="14.1">
      <c r="A868" s="122"/>
      <c r="B868" s="122"/>
      <c r="C868" s="122"/>
      <c r="D868" s="122"/>
      <c r="E868" s="122"/>
      <c r="F868" s="122"/>
      <c r="G868" s="122"/>
    </row>
    <row r="869" spans="1:7" ht="14.1">
      <c r="A869" s="122"/>
      <c r="B869" s="122"/>
      <c r="C869" s="122"/>
      <c r="D869" s="122"/>
      <c r="E869" s="122"/>
      <c r="F869" s="122"/>
      <c r="G869" s="122"/>
    </row>
    <row r="870" spans="1:7" ht="14.1">
      <c r="A870" s="122"/>
      <c r="B870" s="122"/>
      <c r="C870" s="122"/>
      <c r="D870" s="122"/>
      <c r="E870" s="122"/>
      <c r="F870" s="122"/>
      <c r="G870" s="122"/>
    </row>
    <row r="871" spans="1:7" ht="14.1">
      <c r="A871" s="122"/>
      <c r="B871" s="122"/>
      <c r="C871" s="122"/>
      <c r="D871" s="122"/>
      <c r="E871" s="122"/>
      <c r="F871" s="122"/>
      <c r="G871" s="122"/>
    </row>
    <row r="872" spans="1:7" ht="14.1">
      <c r="A872" s="122"/>
      <c r="B872" s="122"/>
      <c r="C872" s="122"/>
      <c r="D872" s="122"/>
      <c r="E872" s="122"/>
      <c r="F872" s="122"/>
      <c r="G872" s="122"/>
    </row>
    <row r="873" spans="1:7" ht="14.1">
      <c r="A873" s="122"/>
      <c r="B873" s="122"/>
      <c r="C873" s="122"/>
      <c r="D873" s="122"/>
      <c r="E873" s="122"/>
      <c r="F873" s="122"/>
      <c r="G873" s="122"/>
    </row>
    <row r="874" spans="1:7" ht="14.1">
      <c r="A874" s="122"/>
      <c r="B874" s="122"/>
      <c r="C874" s="122"/>
      <c r="D874" s="122"/>
      <c r="E874" s="122"/>
      <c r="F874" s="122"/>
      <c r="G874" s="122"/>
    </row>
    <row r="875" spans="1:7" ht="14.1">
      <c r="A875" s="122"/>
      <c r="B875" s="122"/>
      <c r="C875" s="122"/>
      <c r="D875" s="122"/>
      <c r="E875" s="122"/>
      <c r="F875" s="122"/>
      <c r="G875" s="122"/>
    </row>
    <row r="876" spans="1:7" ht="14.1">
      <c r="A876" s="122"/>
      <c r="B876" s="122"/>
      <c r="C876" s="122"/>
      <c r="D876" s="122"/>
      <c r="E876" s="122"/>
      <c r="F876" s="122"/>
      <c r="G876" s="122"/>
    </row>
    <row r="877" spans="1:7" ht="14.1">
      <c r="A877" s="122"/>
      <c r="B877" s="122"/>
      <c r="C877" s="122"/>
      <c r="D877" s="122"/>
      <c r="E877" s="122"/>
      <c r="F877" s="122"/>
      <c r="G877" s="122"/>
    </row>
    <row r="878" spans="1:7" ht="14.1">
      <c r="A878" s="122"/>
      <c r="B878" s="122"/>
      <c r="C878" s="122"/>
      <c r="D878" s="122"/>
      <c r="E878" s="122"/>
      <c r="F878" s="122"/>
      <c r="G878" s="122"/>
    </row>
    <row r="879" spans="1:7" ht="14.1">
      <c r="A879" s="122"/>
      <c r="B879" s="122"/>
      <c r="C879" s="122"/>
      <c r="D879" s="122"/>
      <c r="E879" s="122"/>
      <c r="F879" s="122"/>
      <c r="G879" s="122"/>
    </row>
    <row r="880" spans="1:7" ht="14.1">
      <c r="A880" s="122"/>
      <c r="B880" s="122"/>
      <c r="C880" s="122"/>
      <c r="D880" s="122"/>
      <c r="E880" s="122"/>
      <c r="F880" s="122"/>
      <c r="G880" s="122"/>
    </row>
    <row r="881" spans="1:7" ht="14.1">
      <c r="A881" s="122"/>
      <c r="B881" s="122"/>
      <c r="C881" s="122"/>
      <c r="D881" s="122"/>
      <c r="E881" s="122"/>
      <c r="F881" s="122"/>
      <c r="G881" s="122"/>
    </row>
    <row r="882" spans="1:7" ht="14.1">
      <c r="A882" s="122"/>
      <c r="B882" s="122"/>
      <c r="C882" s="122"/>
      <c r="D882" s="122"/>
      <c r="E882" s="122"/>
      <c r="F882" s="122"/>
      <c r="G882" s="122"/>
    </row>
    <row r="883" spans="1:7" ht="14.1">
      <c r="A883" s="122"/>
      <c r="B883" s="122"/>
      <c r="C883" s="122"/>
      <c r="D883" s="122"/>
      <c r="E883" s="122"/>
      <c r="F883" s="122"/>
      <c r="G883" s="122"/>
    </row>
    <row r="884" spans="1:7" ht="14.1">
      <c r="A884" s="122"/>
      <c r="B884" s="122"/>
      <c r="C884" s="122"/>
      <c r="D884" s="122"/>
      <c r="E884" s="122"/>
      <c r="F884" s="122"/>
      <c r="G884" s="122"/>
    </row>
    <row r="885" spans="1:7" ht="14.1">
      <c r="A885" s="122"/>
      <c r="B885" s="122"/>
      <c r="C885" s="122"/>
      <c r="D885" s="122"/>
      <c r="E885" s="122"/>
      <c r="F885" s="122"/>
      <c r="G885" s="122"/>
    </row>
    <row r="886" spans="1:7" ht="14.1">
      <c r="A886" s="122"/>
      <c r="B886" s="122"/>
      <c r="C886" s="122"/>
      <c r="D886" s="122"/>
      <c r="E886" s="122"/>
      <c r="F886" s="122"/>
      <c r="G886" s="122"/>
    </row>
    <row r="887" spans="1:7" ht="14.1">
      <c r="A887" s="122"/>
      <c r="B887" s="122"/>
      <c r="C887" s="122"/>
      <c r="D887" s="122"/>
      <c r="E887" s="122"/>
      <c r="F887" s="122"/>
      <c r="G887" s="122"/>
    </row>
    <row r="888" spans="1:7" ht="14.1">
      <c r="A888" s="122"/>
      <c r="B888" s="122"/>
      <c r="C888" s="122"/>
      <c r="D888" s="122"/>
      <c r="E888" s="122"/>
      <c r="F888" s="122"/>
      <c r="G888" s="122"/>
    </row>
    <row r="889" spans="1:7" ht="14.1">
      <c r="A889" s="122"/>
      <c r="B889" s="122"/>
      <c r="C889" s="122"/>
      <c r="D889" s="122"/>
      <c r="E889" s="122"/>
      <c r="F889" s="122"/>
      <c r="G889" s="122"/>
    </row>
    <row r="890" spans="1:7" ht="14.1">
      <c r="A890" s="122"/>
      <c r="B890" s="122"/>
      <c r="C890" s="122"/>
      <c r="D890" s="122"/>
      <c r="E890" s="122"/>
      <c r="F890" s="122"/>
      <c r="G890" s="122"/>
    </row>
    <row r="891" spans="1:7" ht="14.1">
      <c r="A891" s="122"/>
      <c r="B891" s="122"/>
      <c r="C891" s="122"/>
      <c r="D891" s="122"/>
      <c r="E891" s="122"/>
      <c r="F891" s="122"/>
      <c r="G891" s="122"/>
    </row>
    <row r="892" spans="1:7" ht="14.1">
      <c r="A892" s="122"/>
      <c r="B892" s="122"/>
      <c r="C892" s="122"/>
      <c r="D892" s="122"/>
      <c r="E892" s="122"/>
      <c r="F892" s="122"/>
      <c r="G892" s="122"/>
    </row>
    <row r="893" spans="1:7" ht="14.1">
      <c r="A893" s="122"/>
      <c r="B893" s="122"/>
      <c r="C893" s="122"/>
      <c r="D893" s="122"/>
      <c r="E893" s="122"/>
      <c r="F893" s="122"/>
      <c r="G893" s="122"/>
    </row>
    <row r="894" spans="1:7" ht="14.1">
      <c r="A894" s="122"/>
      <c r="B894" s="122"/>
      <c r="C894" s="122"/>
      <c r="D894" s="122"/>
      <c r="E894" s="122"/>
      <c r="F894" s="122"/>
      <c r="G894" s="122"/>
    </row>
    <row r="895" spans="1:7" ht="14.1">
      <c r="A895" s="122"/>
      <c r="B895" s="122"/>
      <c r="C895" s="122"/>
      <c r="D895" s="122"/>
      <c r="E895" s="122"/>
      <c r="F895" s="122"/>
      <c r="G895" s="122"/>
    </row>
    <row r="896" spans="1:7" ht="14.1">
      <c r="A896" s="122"/>
      <c r="B896" s="122"/>
      <c r="C896" s="122"/>
      <c r="D896" s="122"/>
      <c r="E896" s="122"/>
      <c r="F896" s="122"/>
      <c r="G896" s="122"/>
    </row>
    <row r="897" spans="1:7" ht="14.1">
      <c r="A897" s="122"/>
      <c r="B897" s="122"/>
      <c r="C897" s="122"/>
      <c r="D897" s="122"/>
      <c r="E897" s="122"/>
      <c r="F897" s="122"/>
      <c r="G897" s="122"/>
    </row>
    <row r="898" spans="1:7" ht="14.1">
      <c r="A898" s="122"/>
      <c r="B898" s="122"/>
      <c r="C898" s="122"/>
      <c r="D898" s="122"/>
      <c r="E898" s="122"/>
      <c r="F898" s="122"/>
      <c r="G898" s="122"/>
    </row>
    <row r="899" spans="1:7" ht="14.1">
      <c r="A899" s="122"/>
      <c r="B899" s="122"/>
      <c r="C899" s="122"/>
      <c r="D899" s="122"/>
      <c r="E899" s="122"/>
      <c r="F899" s="122"/>
      <c r="G899" s="122"/>
    </row>
    <row r="900" spans="1:7" ht="14.1">
      <c r="A900" s="122"/>
      <c r="B900" s="122"/>
      <c r="C900" s="122"/>
      <c r="D900" s="122"/>
      <c r="E900" s="122"/>
      <c r="F900" s="122"/>
      <c r="G900" s="122"/>
    </row>
    <row r="901" spans="1:7" ht="14.1">
      <c r="A901" s="122"/>
      <c r="B901" s="122"/>
      <c r="C901" s="122"/>
      <c r="D901" s="122"/>
      <c r="E901" s="122"/>
      <c r="F901" s="122"/>
      <c r="G901" s="122"/>
    </row>
    <row r="902" spans="1:7" ht="14.1">
      <c r="A902" s="122"/>
      <c r="B902" s="122"/>
      <c r="C902" s="122"/>
      <c r="D902" s="122"/>
      <c r="E902" s="122"/>
      <c r="F902" s="122"/>
      <c r="G902" s="122"/>
    </row>
    <row r="903" spans="1:7" ht="14.1">
      <c r="A903" s="122"/>
      <c r="B903" s="122"/>
      <c r="C903" s="122"/>
      <c r="D903" s="122"/>
      <c r="E903" s="122"/>
      <c r="F903" s="122"/>
      <c r="G903" s="122"/>
    </row>
    <row r="904" spans="1:7" ht="14.1">
      <c r="A904" s="122"/>
      <c r="B904" s="122"/>
      <c r="C904" s="122"/>
      <c r="D904" s="122"/>
      <c r="E904" s="122"/>
      <c r="F904" s="122"/>
      <c r="G904" s="122"/>
    </row>
    <row r="905" spans="1:7" ht="14.1">
      <c r="A905" s="122"/>
      <c r="B905" s="122"/>
      <c r="C905" s="122"/>
      <c r="D905" s="122"/>
      <c r="E905" s="122"/>
      <c r="F905" s="122"/>
      <c r="G905" s="122"/>
    </row>
    <row r="906" spans="1:7" ht="14.1">
      <c r="A906" s="122"/>
      <c r="B906" s="122"/>
      <c r="C906" s="122"/>
      <c r="D906" s="122"/>
      <c r="E906" s="122"/>
      <c r="F906" s="122"/>
      <c r="G906" s="122"/>
    </row>
    <row r="907" spans="1:7" ht="14.1">
      <c r="A907" s="122"/>
      <c r="B907" s="122"/>
      <c r="C907" s="122"/>
      <c r="D907" s="122"/>
      <c r="E907" s="122"/>
      <c r="F907" s="122"/>
      <c r="G907" s="122"/>
    </row>
    <row r="908" spans="1:7" ht="14.1">
      <c r="A908" s="122"/>
      <c r="B908" s="122"/>
      <c r="C908" s="122"/>
      <c r="D908" s="122"/>
      <c r="E908" s="122"/>
      <c r="F908" s="122"/>
      <c r="G908" s="122"/>
    </row>
    <row r="909" spans="1:7" ht="14.1">
      <c r="A909" s="122"/>
      <c r="B909" s="122"/>
      <c r="C909" s="122"/>
      <c r="D909" s="122"/>
      <c r="E909" s="122"/>
      <c r="F909" s="122"/>
      <c r="G909" s="122"/>
    </row>
    <row r="910" spans="1:7" ht="14.1">
      <c r="A910" s="122"/>
      <c r="B910" s="122"/>
      <c r="C910" s="122"/>
      <c r="D910" s="122"/>
      <c r="E910" s="122"/>
      <c r="F910" s="122"/>
      <c r="G910" s="122"/>
    </row>
    <row r="911" spans="1:7" ht="14.1">
      <c r="A911" s="122"/>
      <c r="B911" s="122"/>
      <c r="C911" s="122"/>
      <c r="D911" s="122"/>
      <c r="E911" s="122"/>
      <c r="F911" s="122"/>
      <c r="G911" s="122"/>
    </row>
    <row r="912" spans="1:7" ht="14.1">
      <c r="A912" s="122"/>
      <c r="B912" s="122"/>
      <c r="C912" s="122"/>
      <c r="D912" s="122"/>
      <c r="E912" s="122"/>
      <c r="F912" s="122"/>
      <c r="G912" s="122"/>
    </row>
    <row r="913" spans="1:7" ht="14.1">
      <c r="A913" s="122"/>
      <c r="B913" s="122"/>
      <c r="C913" s="122"/>
      <c r="D913" s="122"/>
      <c r="E913" s="122"/>
      <c r="F913" s="122"/>
      <c r="G913" s="122"/>
    </row>
    <row r="914" spans="1:7" ht="14.1">
      <c r="A914" s="122"/>
      <c r="B914" s="122"/>
      <c r="C914" s="122"/>
      <c r="D914" s="122"/>
      <c r="E914" s="122"/>
      <c r="F914" s="122"/>
      <c r="G914" s="122"/>
    </row>
    <row r="915" spans="1:7" ht="14.1">
      <c r="A915" s="122"/>
      <c r="B915" s="122"/>
      <c r="C915" s="122"/>
      <c r="D915" s="122"/>
      <c r="E915" s="122"/>
      <c r="F915" s="122"/>
      <c r="G915" s="122"/>
    </row>
    <row r="916" spans="1:7" ht="14.1">
      <c r="A916" s="122"/>
      <c r="B916" s="122"/>
      <c r="C916" s="122"/>
      <c r="D916" s="122"/>
      <c r="E916" s="122"/>
      <c r="F916" s="122"/>
      <c r="G916" s="122"/>
    </row>
    <row r="917" spans="1:7" ht="14.1">
      <c r="A917" s="122"/>
      <c r="B917" s="122"/>
      <c r="C917" s="122"/>
      <c r="D917" s="122"/>
      <c r="E917" s="122"/>
      <c r="F917" s="122"/>
      <c r="G917" s="122"/>
    </row>
    <row r="918" spans="1:7" ht="14.1">
      <c r="A918" s="122"/>
      <c r="B918" s="122"/>
      <c r="C918" s="122"/>
      <c r="D918" s="122"/>
      <c r="E918" s="122"/>
      <c r="F918" s="122"/>
      <c r="G918" s="122"/>
    </row>
    <row r="919" spans="1:7" ht="14.1">
      <c r="A919" s="122"/>
      <c r="B919" s="122"/>
      <c r="C919" s="122"/>
      <c r="D919" s="122"/>
      <c r="E919" s="122"/>
      <c r="F919" s="122"/>
      <c r="G919" s="122"/>
    </row>
    <row r="920" spans="1:7" ht="14.1">
      <c r="A920" s="122"/>
      <c r="B920" s="122"/>
      <c r="C920" s="122"/>
      <c r="D920" s="122"/>
      <c r="E920" s="122"/>
      <c r="F920" s="122"/>
      <c r="G920" s="122"/>
    </row>
    <row r="921" spans="1:7" ht="14.1">
      <c r="A921" s="122"/>
      <c r="B921" s="122"/>
      <c r="C921" s="122"/>
      <c r="D921" s="122"/>
      <c r="E921" s="122"/>
      <c r="F921" s="122"/>
      <c r="G921" s="122"/>
    </row>
    <row r="922" spans="1:7" ht="14.1">
      <c r="A922" s="122"/>
      <c r="B922" s="122"/>
      <c r="C922" s="122"/>
      <c r="D922" s="122"/>
      <c r="E922" s="122"/>
      <c r="F922" s="122"/>
      <c r="G922" s="122"/>
    </row>
    <row r="923" spans="1:7" ht="14.1">
      <c r="A923" s="122"/>
      <c r="B923" s="122"/>
      <c r="C923" s="122"/>
      <c r="D923" s="122"/>
      <c r="E923" s="122"/>
      <c r="F923" s="122"/>
      <c r="G923" s="122"/>
    </row>
    <row r="924" spans="1:7" ht="14.1">
      <c r="A924" s="122"/>
      <c r="B924" s="122"/>
      <c r="C924" s="122"/>
      <c r="D924" s="122"/>
      <c r="E924" s="122"/>
      <c r="F924" s="122"/>
      <c r="G924" s="122"/>
    </row>
    <row r="925" spans="1:7" ht="14.1">
      <c r="A925" s="122"/>
      <c r="B925" s="122"/>
      <c r="C925" s="122"/>
      <c r="D925" s="122"/>
      <c r="E925" s="122"/>
      <c r="F925" s="122"/>
      <c r="G925" s="122"/>
    </row>
    <row r="926" spans="1:7" ht="14.1">
      <c r="A926" s="122"/>
      <c r="B926" s="122"/>
      <c r="C926" s="122"/>
      <c r="D926" s="122"/>
      <c r="E926" s="122"/>
      <c r="F926" s="122"/>
      <c r="G926" s="122"/>
    </row>
    <row r="927" spans="1:7" ht="14.1">
      <c r="A927" s="122"/>
      <c r="B927" s="122"/>
      <c r="C927" s="122"/>
      <c r="D927" s="122"/>
      <c r="E927" s="122"/>
      <c r="F927" s="122"/>
      <c r="G927" s="122"/>
    </row>
    <row r="928" spans="1:7" ht="14.1">
      <c r="A928" s="122"/>
      <c r="B928" s="122"/>
      <c r="C928" s="122"/>
      <c r="D928" s="122"/>
      <c r="E928" s="122"/>
      <c r="F928" s="122"/>
      <c r="G928" s="122"/>
    </row>
    <row r="929" spans="1:7" ht="14.1">
      <c r="A929" s="122"/>
      <c r="B929" s="122"/>
      <c r="C929" s="122"/>
      <c r="D929" s="122"/>
      <c r="E929" s="122"/>
      <c r="F929" s="122"/>
      <c r="G929" s="122"/>
    </row>
    <row r="930" spans="1:7" ht="14.1">
      <c r="A930" s="122"/>
      <c r="B930" s="122"/>
      <c r="C930" s="122"/>
      <c r="D930" s="122"/>
      <c r="E930" s="122"/>
      <c r="F930" s="122"/>
      <c r="G930" s="122"/>
    </row>
    <row r="931" spans="1:7" ht="14.1">
      <c r="A931" s="122"/>
      <c r="B931" s="122"/>
      <c r="C931" s="122"/>
      <c r="D931" s="122"/>
      <c r="E931" s="122"/>
      <c r="F931" s="122"/>
      <c r="G931" s="122"/>
    </row>
    <row r="932" spans="1:7" ht="14.1">
      <c r="A932" s="122"/>
      <c r="B932" s="122"/>
      <c r="C932" s="122"/>
      <c r="D932" s="122"/>
      <c r="E932" s="122"/>
      <c r="F932" s="122"/>
      <c r="G932" s="122"/>
    </row>
    <row r="933" spans="1:7" ht="14.1">
      <c r="A933" s="122"/>
      <c r="B933" s="122"/>
      <c r="C933" s="122"/>
      <c r="D933" s="122"/>
      <c r="E933" s="122"/>
      <c r="F933" s="122"/>
      <c r="G933" s="122"/>
    </row>
    <row r="934" spans="1:7" ht="14.1">
      <c r="A934" s="122"/>
      <c r="B934" s="122"/>
      <c r="C934" s="122"/>
      <c r="D934" s="122"/>
      <c r="E934" s="122"/>
      <c r="F934" s="122"/>
      <c r="G934" s="122"/>
    </row>
    <row r="935" spans="1:7" ht="14.1">
      <c r="A935" s="122"/>
      <c r="B935" s="122"/>
      <c r="C935" s="122"/>
      <c r="D935" s="122"/>
      <c r="E935" s="122"/>
      <c r="F935" s="122"/>
      <c r="G935" s="122"/>
    </row>
    <row r="936" spans="1:7" ht="14.1">
      <c r="A936" s="122"/>
      <c r="B936" s="122"/>
      <c r="C936" s="122"/>
      <c r="D936" s="122"/>
      <c r="E936" s="122"/>
      <c r="F936" s="122"/>
      <c r="G936" s="122"/>
    </row>
    <row r="937" spans="1:7" ht="14.1">
      <c r="A937" s="122"/>
      <c r="B937" s="122"/>
      <c r="C937" s="122"/>
      <c r="D937" s="122"/>
      <c r="E937" s="122"/>
      <c r="F937" s="122"/>
      <c r="G937" s="122"/>
    </row>
    <row r="938" spans="1:7" ht="14.1">
      <c r="A938" s="122"/>
      <c r="B938" s="122"/>
      <c r="C938" s="122"/>
      <c r="D938" s="122"/>
      <c r="E938" s="122"/>
      <c r="F938" s="122"/>
      <c r="G938" s="122"/>
    </row>
    <row r="939" spans="1:7" ht="14.1">
      <c r="A939" s="122"/>
      <c r="B939" s="122"/>
      <c r="C939" s="122"/>
      <c r="D939" s="122"/>
      <c r="E939" s="122"/>
      <c r="F939" s="122"/>
      <c r="G939" s="122"/>
    </row>
    <row r="940" spans="1:7" ht="14.1">
      <c r="A940" s="122"/>
      <c r="B940" s="122"/>
      <c r="C940" s="122"/>
      <c r="D940" s="122"/>
      <c r="E940" s="122"/>
      <c r="F940" s="122"/>
      <c r="G940" s="122"/>
    </row>
    <row r="941" spans="1:7" ht="14.1">
      <c r="A941" s="122"/>
      <c r="B941" s="122"/>
      <c r="C941" s="122"/>
      <c r="D941" s="122"/>
      <c r="E941" s="122"/>
      <c r="F941" s="122"/>
      <c r="G941" s="122"/>
    </row>
    <row r="942" spans="1:7" ht="14.1">
      <c r="A942" s="122"/>
      <c r="B942" s="122"/>
      <c r="C942" s="122"/>
      <c r="D942" s="122"/>
      <c r="E942" s="122"/>
      <c r="F942" s="122"/>
      <c r="G942" s="122"/>
    </row>
    <row r="943" spans="1:7" ht="14.1">
      <c r="A943" s="122"/>
      <c r="B943" s="122"/>
      <c r="C943" s="122"/>
      <c r="D943" s="122"/>
      <c r="E943" s="122"/>
      <c r="F943" s="122"/>
      <c r="G943" s="122"/>
    </row>
    <row r="944" spans="1:7" ht="14.1">
      <c r="A944" s="122"/>
      <c r="B944" s="122"/>
      <c r="C944" s="122"/>
      <c r="D944" s="122"/>
      <c r="E944" s="122"/>
      <c r="F944" s="122"/>
      <c r="G944" s="122"/>
    </row>
    <row r="945" spans="1:7" ht="14.1">
      <c r="A945" s="122"/>
      <c r="B945" s="122"/>
      <c r="C945" s="122"/>
      <c r="D945" s="122"/>
      <c r="E945" s="122"/>
      <c r="F945" s="122"/>
      <c r="G945" s="122"/>
    </row>
    <row r="946" spans="1:7" ht="14.1">
      <c r="A946" s="122"/>
      <c r="B946" s="122"/>
      <c r="C946" s="122"/>
      <c r="D946" s="122"/>
      <c r="E946" s="122"/>
      <c r="F946" s="122"/>
      <c r="G946" s="122"/>
    </row>
    <row r="947" spans="1:7" ht="14.1">
      <c r="A947" s="122"/>
      <c r="B947" s="122"/>
      <c r="C947" s="122"/>
      <c r="D947" s="122"/>
      <c r="E947" s="122"/>
      <c r="F947" s="122"/>
      <c r="G947" s="122"/>
    </row>
    <row r="948" spans="1:7" ht="14.1">
      <c r="A948" s="122"/>
      <c r="B948" s="122"/>
      <c r="C948" s="122"/>
      <c r="D948" s="122"/>
      <c r="E948" s="122"/>
      <c r="F948" s="122"/>
      <c r="G948" s="122"/>
    </row>
    <row r="949" spans="1:7" ht="14.1">
      <c r="A949" s="122"/>
      <c r="B949" s="122"/>
      <c r="C949" s="122"/>
      <c r="D949" s="122"/>
      <c r="E949" s="122"/>
      <c r="F949" s="122"/>
      <c r="G949" s="122"/>
    </row>
    <row r="950" spans="1:7" ht="14.1">
      <c r="A950" s="122"/>
      <c r="B950" s="122"/>
      <c r="C950" s="122"/>
      <c r="D950" s="122"/>
      <c r="E950" s="122"/>
      <c r="F950" s="122"/>
      <c r="G950" s="122"/>
    </row>
    <row r="951" spans="1:7" ht="14.1">
      <c r="A951" s="122"/>
      <c r="B951" s="122"/>
      <c r="C951" s="122"/>
      <c r="D951" s="122"/>
      <c r="E951" s="122"/>
      <c r="F951" s="122"/>
      <c r="G951" s="122"/>
    </row>
    <row r="952" spans="1:7" ht="14.1">
      <c r="A952" s="122"/>
      <c r="B952" s="122"/>
      <c r="C952" s="122"/>
      <c r="D952" s="122"/>
      <c r="E952" s="122"/>
      <c r="F952" s="122"/>
      <c r="G952" s="122"/>
    </row>
    <row r="953" spans="1:7" ht="14.1">
      <c r="A953" s="122"/>
      <c r="B953" s="122"/>
      <c r="C953" s="122"/>
      <c r="D953" s="122"/>
      <c r="E953" s="122"/>
      <c r="F953" s="122"/>
      <c r="G953" s="122"/>
    </row>
    <row r="954" spans="1:7" ht="14.1">
      <c r="A954" s="122"/>
      <c r="B954" s="122"/>
      <c r="C954" s="122"/>
      <c r="D954" s="122"/>
      <c r="E954" s="122"/>
      <c r="F954" s="122"/>
      <c r="G954" s="122"/>
    </row>
    <row r="955" spans="1:7" ht="14.1">
      <c r="A955" s="122"/>
      <c r="B955" s="122"/>
      <c r="C955" s="122"/>
      <c r="D955" s="122"/>
      <c r="E955" s="122"/>
      <c r="F955" s="122"/>
      <c r="G955" s="122"/>
    </row>
    <row r="956" spans="1:7" ht="14.1">
      <c r="A956" s="122"/>
      <c r="B956" s="122"/>
      <c r="C956" s="122"/>
      <c r="D956" s="122"/>
      <c r="E956" s="122"/>
      <c r="F956" s="122"/>
      <c r="G956" s="122"/>
    </row>
    <row r="957" spans="1:7" ht="14.1">
      <c r="A957" s="122"/>
      <c r="B957" s="122"/>
      <c r="C957" s="122"/>
      <c r="D957" s="122"/>
      <c r="E957" s="122"/>
      <c r="F957" s="122"/>
      <c r="G957" s="122"/>
    </row>
    <row r="958" spans="1:7" ht="14.1">
      <c r="A958" s="122"/>
      <c r="B958" s="122"/>
      <c r="C958" s="122"/>
      <c r="D958" s="122"/>
      <c r="E958" s="122"/>
      <c r="F958" s="122"/>
      <c r="G958" s="122"/>
    </row>
    <row r="959" spans="1:7" ht="14.1">
      <c r="A959" s="122"/>
      <c r="B959" s="122"/>
      <c r="C959" s="122"/>
      <c r="D959" s="122"/>
      <c r="E959" s="122"/>
      <c r="F959" s="122"/>
      <c r="G959" s="122"/>
    </row>
    <row r="960" spans="1:7" ht="14.1">
      <c r="A960" s="122"/>
      <c r="B960" s="122"/>
      <c r="C960" s="122"/>
      <c r="D960" s="122"/>
      <c r="E960" s="122"/>
      <c r="F960" s="122"/>
      <c r="G960" s="122"/>
    </row>
    <row r="961" spans="1:7" ht="14.1">
      <c r="A961" s="122"/>
      <c r="B961" s="122"/>
      <c r="C961" s="122"/>
      <c r="D961" s="122"/>
      <c r="E961" s="122"/>
      <c r="F961" s="122"/>
      <c r="G961" s="122"/>
    </row>
    <row r="962" spans="1:7" ht="14.1">
      <c r="A962" s="122"/>
      <c r="B962" s="122"/>
      <c r="C962" s="122"/>
      <c r="D962" s="122"/>
      <c r="E962" s="122"/>
      <c r="F962" s="122"/>
      <c r="G962" s="122"/>
    </row>
    <row r="963" spans="1:7" ht="14.1">
      <c r="A963" s="122"/>
      <c r="B963" s="122"/>
      <c r="C963" s="122"/>
      <c r="D963" s="122"/>
      <c r="E963" s="122"/>
      <c r="F963" s="122"/>
      <c r="G963" s="122"/>
    </row>
    <row r="964" spans="1:7" ht="14.1">
      <c r="A964" s="122"/>
      <c r="B964" s="122"/>
      <c r="C964" s="122"/>
      <c r="D964" s="122"/>
      <c r="E964" s="122"/>
      <c r="F964" s="122"/>
      <c r="G964" s="122"/>
    </row>
    <row r="965" spans="1:7" ht="14.1">
      <c r="A965" s="122"/>
      <c r="B965" s="122"/>
      <c r="C965" s="122"/>
      <c r="D965" s="122"/>
      <c r="E965" s="122"/>
      <c r="F965" s="122"/>
      <c r="G965" s="122"/>
    </row>
    <row r="966" spans="1:7" ht="14.1">
      <c r="A966" s="122"/>
      <c r="B966" s="122"/>
      <c r="C966" s="122"/>
      <c r="D966" s="122"/>
      <c r="E966" s="122"/>
      <c r="F966" s="122"/>
      <c r="G966" s="122"/>
    </row>
    <row r="967" spans="1:7" ht="14.1">
      <c r="A967" s="122"/>
      <c r="B967" s="122"/>
      <c r="C967" s="122"/>
      <c r="D967" s="122"/>
      <c r="E967" s="122"/>
      <c r="F967" s="122"/>
      <c r="G967" s="122"/>
    </row>
    <row r="968" spans="1:7" ht="14.1">
      <c r="A968" s="122"/>
      <c r="B968" s="122"/>
      <c r="C968" s="122"/>
      <c r="D968" s="122"/>
      <c r="E968" s="122"/>
      <c r="F968" s="122"/>
      <c r="G968" s="122"/>
    </row>
    <row r="969" spans="1:7" ht="14.1">
      <c r="A969" s="122"/>
      <c r="B969" s="122"/>
      <c r="C969" s="122"/>
      <c r="D969" s="122"/>
      <c r="E969" s="122"/>
      <c r="F969" s="122"/>
      <c r="G969" s="122"/>
    </row>
    <row r="970" spans="1:7" ht="14.1">
      <c r="A970" s="122"/>
      <c r="B970" s="122"/>
      <c r="C970" s="122"/>
      <c r="D970" s="122"/>
      <c r="E970" s="122"/>
      <c r="F970" s="122"/>
      <c r="G970" s="122"/>
    </row>
    <row r="971" spans="1:7" ht="14.1">
      <c r="A971" s="122"/>
      <c r="B971" s="122"/>
      <c r="C971" s="122"/>
      <c r="D971" s="122"/>
      <c r="E971" s="122"/>
      <c r="F971" s="122"/>
      <c r="G971" s="122"/>
    </row>
    <row r="972" spans="1:7" ht="14.1">
      <c r="A972" s="122"/>
      <c r="B972" s="122"/>
      <c r="C972" s="122"/>
      <c r="D972" s="122"/>
      <c r="E972" s="122"/>
      <c r="F972" s="122"/>
      <c r="G972" s="122"/>
    </row>
    <row r="973" spans="1:7" ht="14.1">
      <c r="A973" s="122"/>
      <c r="B973" s="122"/>
      <c r="C973" s="122"/>
      <c r="D973" s="122"/>
      <c r="E973" s="122"/>
      <c r="F973" s="122"/>
      <c r="G973" s="122"/>
    </row>
    <row r="974" spans="1:7" ht="14.1">
      <c r="A974" s="122"/>
      <c r="B974" s="122"/>
      <c r="C974" s="122"/>
      <c r="D974" s="122"/>
      <c r="E974" s="122"/>
      <c r="F974" s="122"/>
      <c r="G974" s="122"/>
    </row>
    <row r="975" spans="1:7" ht="14.1">
      <c r="A975" s="122"/>
      <c r="B975" s="122"/>
      <c r="C975" s="122"/>
      <c r="D975" s="122"/>
      <c r="E975" s="122"/>
      <c r="F975" s="122"/>
      <c r="G975" s="122"/>
    </row>
    <row r="976" spans="1:7" ht="14.1">
      <c r="A976" s="122"/>
      <c r="B976" s="122"/>
      <c r="C976" s="122"/>
      <c r="D976" s="122"/>
      <c r="E976" s="122"/>
      <c r="F976" s="122"/>
      <c r="G976" s="122"/>
    </row>
    <row r="977" spans="1:7" ht="14.1">
      <c r="A977" s="122"/>
      <c r="B977" s="122"/>
      <c r="C977" s="122"/>
      <c r="D977" s="122"/>
      <c r="E977" s="122"/>
      <c r="F977" s="122"/>
      <c r="G977" s="122"/>
    </row>
    <row r="978" spans="1:7" ht="14.1">
      <c r="A978" s="122"/>
      <c r="B978" s="122"/>
      <c r="C978" s="122"/>
      <c r="D978" s="122"/>
      <c r="E978" s="122"/>
      <c r="F978" s="122"/>
      <c r="G978" s="122"/>
    </row>
    <row r="979" spans="1:7" ht="14.1">
      <c r="A979" s="122"/>
      <c r="B979" s="122"/>
      <c r="C979" s="122"/>
      <c r="D979" s="122"/>
      <c r="E979" s="122"/>
      <c r="F979" s="122"/>
      <c r="G979" s="122"/>
    </row>
    <row r="980" spans="1:7" ht="14.1">
      <c r="A980" s="122"/>
      <c r="B980" s="122"/>
      <c r="C980" s="122"/>
      <c r="D980" s="122"/>
      <c r="E980" s="122"/>
      <c r="F980" s="122"/>
      <c r="G980" s="122"/>
    </row>
    <row r="981" spans="1:7" ht="14.1">
      <c r="A981" s="122"/>
      <c r="B981" s="122"/>
      <c r="C981" s="122"/>
      <c r="D981" s="122"/>
      <c r="E981" s="122"/>
      <c r="F981" s="122"/>
      <c r="G981" s="122"/>
    </row>
    <row r="982" spans="1:7" ht="14.1">
      <c r="A982" s="122"/>
      <c r="B982" s="122"/>
      <c r="C982" s="122"/>
      <c r="D982" s="122"/>
      <c r="E982" s="122"/>
      <c r="F982" s="122"/>
      <c r="G982" s="122"/>
    </row>
    <row r="983" spans="1:7" ht="14.1">
      <c r="A983" s="122"/>
      <c r="B983" s="122"/>
      <c r="C983" s="122"/>
      <c r="D983" s="122"/>
      <c r="E983" s="122"/>
      <c r="F983" s="122"/>
      <c r="G983" s="122"/>
    </row>
    <row r="984" spans="1:7" ht="14.1">
      <c r="A984" s="122"/>
      <c r="B984" s="122"/>
      <c r="C984" s="122"/>
      <c r="D984" s="122"/>
      <c r="E984" s="122"/>
      <c r="F984" s="122"/>
      <c r="G984" s="122"/>
    </row>
    <row r="985" spans="1:7" ht="14.1">
      <c r="A985" s="122"/>
      <c r="B985" s="122"/>
      <c r="C985" s="122"/>
      <c r="D985" s="122"/>
      <c r="E985" s="122"/>
      <c r="F985" s="122"/>
      <c r="G985" s="122"/>
    </row>
    <row r="986" spans="1:7" ht="14.1">
      <c r="A986" s="122"/>
      <c r="B986" s="122"/>
      <c r="C986" s="122"/>
      <c r="D986" s="122"/>
      <c r="E986" s="122"/>
      <c r="F986" s="122"/>
      <c r="G986" s="122"/>
    </row>
    <row r="987" spans="1:7" ht="14.1">
      <c r="A987" s="122"/>
      <c r="B987" s="122"/>
      <c r="C987" s="122"/>
      <c r="D987" s="122"/>
      <c r="E987" s="122"/>
      <c r="F987" s="122"/>
      <c r="G987" s="122"/>
    </row>
    <row r="988" spans="1:7" ht="14.1">
      <c r="A988" s="122"/>
      <c r="B988" s="122"/>
      <c r="C988" s="122"/>
      <c r="D988" s="122"/>
      <c r="E988" s="122"/>
      <c r="F988" s="122"/>
      <c r="G988" s="122"/>
    </row>
    <row r="989" spans="1:7" ht="14.1">
      <c r="A989" s="122"/>
      <c r="B989" s="122"/>
      <c r="C989" s="122"/>
      <c r="D989" s="122"/>
      <c r="E989" s="122"/>
      <c r="F989" s="122"/>
      <c r="G989" s="122"/>
    </row>
    <row r="990" spans="1:7" ht="14.1">
      <c r="A990" s="122"/>
      <c r="B990" s="122"/>
      <c r="C990" s="122"/>
      <c r="D990" s="122"/>
      <c r="E990" s="122"/>
      <c r="F990" s="122"/>
      <c r="G990" s="122"/>
    </row>
    <row r="991" spans="1:7" ht="14.1">
      <c r="A991" s="122"/>
      <c r="B991" s="122"/>
      <c r="C991" s="122"/>
      <c r="D991" s="122"/>
      <c r="E991" s="122"/>
      <c r="F991" s="122"/>
      <c r="G991" s="122"/>
    </row>
    <row r="992" spans="1:7" ht="14.1">
      <c r="A992" s="122"/>
      <c r="B992" s="122"/>
      <c r="C992" s="122"/>
      <c r="D992" s="122"/>
      <c r="E992" s="122"/>
      <c r="F992" s="122"/>
      <c r="G992" s="122"/>
    </row>
    <row r="993" spans="1:7" ht="14.1">
      <c r="A993" s="122"/>
      <c r="B993" s="122"/>
      <c r="C993" s="122"/>
      <c r="D993" s="122"/>
      <c r="E993" s="122"/>
      <c r="F993" s="122"/>
      <c r="G993" s="122"/>
    </row>
    <row r="994" spans="1:7" ht="14.1">
      <c r="A994" s="122"/>
      <c r="B994" s="122"/>
      <c r="C994" s="122"/>
      <c r="D994" s="122"/>
      <c r="E994" s="122"/>
      <c r="F994" s="122"/>
      <c r="G994" s="122"/>
    </row>
    <row r="995" spans="1:7" ht="14.1">
      <c r="A995" s="122"/>
      <c r="B995" s="122"/>
      <c r="C995" s="122"/>
      <c r="D995" s="122"/>
      <c r="E995" s="122"/>
      <c r="F995" s="122"/>
      <c r="G995" s="122"/>
    </row>
    <row r="996" spans="1:7" ht="14.1">
      <c r="A996" s="122"/>
      <c r="B996" s="122"/>
      <c r="C996" s="122"/>
      <c r="D996" s="122"/>
      <c r="E996" s="122"/>
      <c r="F996" s="122"/>
      <c r="G996" s="122"/>
    </row>
    <row r="997" spans="1:7" ht="14.1">
      <c r="A997" s="122"/>
      <c r="B997" s="122"/>
      <c r="C997" s="122"/>
      <c r="D997" s="122"/>
      <c r="E997" s="122"/>
      <c r="F997" s="122"/>
      <c r="G997" s="122"/>
    </row>
    <row r="998" spans="1:7" ht="14.1">
      <c r="A998" s="122"/>
      <c r="B998" s="122"/>
      <c r="C998" s="122"/>
      <c r="D998" s="122"/>
      <c r="E998" s="122"/>
      <c r="F998" s="122"/>
      <c r="G998" s="122"/>
    </row>
    <row r="999" spans="1:7" ht="14.1">
      <c r="A999" s="122"/>
      <c r="B999" s="122"/>
      <c r="C999" s="122"/>
      <c r="D999" s="122"/>
      <c r="E999" s="122"/>
      <c r="F999" s="122"/>
      <c r="G999" s="122"/>
    </row>
    <row r="1000" spans="1:7" ht="14.1">
      <c r="A1000" s="122"/>
      <c r="B1000" s="122"/>
      <c r="C1000" s="122"/>
      <c r="D1000" s="122"/>
      <c r="E1000" s="122"/>
      <c r="F1000" s="122"/>
      <c r="G1000" s="12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tabColor rgb="FFF9C747"/>
    <outlinePr summaryBelow="0" summaryRight="0"/>
  </sheetPr>
  <dimension ref="A1:DD88"/>
  <sheetViews>
    <sheetView zoomScale="90" zoomScaleNormal="90" workbookViewId="0">
      <pane xSplit="2" ySplit="3" topLeftCell="H15" activePane="bottomRight" state="frozen"/>
      <selection pane="bottomRight" activeCell="H64" sqref="H64"/>
      <selection pane="bottomLeft" activeCell="A4" sqref="A4"/>
      <selection pane="topRight" activeCell="C1" sqref="C1"/>
    </sheetView>
  </sheetViews>
  <sheetFormatPr defaultColWidth="12.42578125" defaultRowHeight="15.75" customHeight="1"/>
  <cols>
    <col min="1" max="1" width="11.42578125" hidden="1" customWidth="1"/>
    <col min="2" max="2" width="25.42578125" customWidth="1"/>
    <col min="3" max="3" width="11.140625" bestFit="1" customWidth="1"/>
    <col min="4" max="4" width="16.140625" customWidth="1"/>
    <col min="5" max="5" width="11.7109375" customWidth="1"/>
    <col min="6" max="8" width="11.140625" bestFit="1" customWidth="1"/>
    <col min="9" max="9" width="10.140625" bestFit="1" customWidth="1"/>
    <col min="10" max="10" width="11.140625" bestFit="1" customWidth="1"/>
    <col min="11" max="11" width="12" bestFit="1" customWidth="1"/>
    <col min="12" max="12" width="14.28515625" customWidth="1"/>
    <col min="13" max="13" width="21.42578125" bestFit="1" customWidth="1"/>
    <col min="14" max="14" width="11.7109375" bestFit="1" customWidth="1"/>
    <col min="15" max="15" width="14" bestFit="1" customWidth="1"/>
    <col min="16" max="16" width="37.140625" customWidth="1"/>
  </cols>
  <sheetData>
    <row r="1" spans="1:22" ht="23.25" customHeight="1">
      <c r="A1" s="1"/>
      <c r="B1" s="99"/>
      <c r="C1" s="578" t="s">
        <v>18</v>
      </c>
      <c r="D1" s="578"/>
      <c r="E1" s="578"/>
      <c r="F1" s="578"/>
      <c r="G1" s="578"/>
      <c r="H1" s="578"/>
      <c r="I1" s="578"/>
      <c r="J1" s="578"/>
      <c r="K1" s="578"/>
      <c r="L1" s="578"/>
      <c r="M1" s="578"/>
      <c r="N1" s="578"/>
      <c r="O1" s="578"/>
      <c r="P1" s="578"/>
      <c r="Q1" s="264"/>
      <c r="R1" s="264"/>
      <c r="S1" s="264"/>
      <c r="T1" s="264"/>
      <c r="U1" s="264"/>
      <c r="V1" s="264"/>
    </row>
    <row r="2" spans="1:22" ht="15">
      <c r="A2" s="100"/>
      <c r="B2" s="100"/>
      <c r="C2" s="592" t="s">
        <v>19</v>
      </c>
      <c r="D2" s="593"/>
      <c r="E2" s="592" t="s">
        <v>20</v>
      </c>
      <c r="F2" s="593"/>
      <c r="G2" s="594"/>
      <c r="H2" s="592" t="s">
        <v>21</v>
      </c>
      <c r="I2" s="593"/>
      <c r="J2" s="594"/>
      <c r="K2" s="595" t="s">
        <v>22</v>
      </c>
      <c r="L2" s="593"/>
      <c r="M2" s="594"/>
      <c r="N2" s="473" t="s">
        <v>23</v>
      </c>
      <c r="O2" s="588" t="s">
        <v>24</v>
      </c>
      <c r="P2" s="579"/>
      <c r="Q2" s="264"/>
      <c r="R2" s="264"/>
      <c r="S2" s="264"/>
      <c r="T2" s="264"/>
      <c r="U2" s="264"/>
      <c r="V2" s="264"/>
    </row>
    <row r="3" spans="1:22" ht="15">
      <c r="A3" s="571" t="s">
        <v>1</v>
      </c>
      <c r="B3" s="697"/>
      <c r="C3" s="101" t="s">
        <v>25</v>
      </c>
      <c r="D3" s="101" t="s">
        <v>26</v>
      </c>
      <c r="E3" s="313" t="s">
        <v>27</v>
      </c>
      <c r="F3" s="313" t="s">
        <v>28</v>
      </c>
      <c r="G3" s="313" t="s">
        <v>29</v>
      </c>
      <c r="H3" s="313" t="s">
        <v>30</v>
      </c>
      <c r="I3" s="313" t="s">
        <v>31</v>
      </c>
      <c r="J3" s="313" t="s">
        <v>32</v>
      </c>
      <c r="K3" s="314" t="s">
        <v>33</v>
      </c>
      <c r="L3" s="313" t="s">
        <v>34</v>
      </c>
      <c r="M3" s="313" t="s">
        <v>35</v>
      </c>
      <c r="N3" s="242" t="s">
        <v>36</v>
      </c>
      <c r="O3" s="588"/>
      <c r="P3" s="580"/>
      <c r="Q3" s="264"/>
      <c r="R3" s="264"/>
      <c r="S3" s="264"/>
      <c r="T3" s="264"/>
      <c r="U3" s="264"/>
      <c r="V3" s="264"/>
    </row>
    <row r="4" spans="1:22" ht="17.25" hidden="1" customHeight="1">
      <c r="A4" s="3" t="s">
        <v>2</v>
      </c>
      <c r="B4" s="3"/>
      <c r="C4" s="134"/>
      <c r="D4" s="134"/>
      <c r="E4" s="134"/>
      <c r="F4" s="134"/>
      <c r="G4" s="134"/>
      <c r="H4" s="134"/>
      <c r="I4" s="134"/>
      <c r="J4" s="134"/>
      <c r="K4" s="134"/>
      <c r="L4" s="134"/>
      <c r="M4" s="134"/>
      <c r="N4" s="134"/>
      <c r="O4" s="135"/>
      <c r="Q4" s="264"/>
      <c r="R4" s="264"/>
      <c r="S4" s="264"/>
      <c r="T4" s="264"/>
      <c r="U4" s="264"/>
      <c r="V4" s="264"/>
    </row>
    <row r="5" spans="1:22" ht="16.5" hidden="1" customHeight="1">
      <c r="A5" s="6"/>
      <c r="B5" s="6" t="s">
        <v>37</v>
      </c>
      <c r="C5" s="102">
        <v>0.16</v>
      </c>
      <c r="D5" s="102">
        <v>0.16</v>
      </c>
      <c r="E5" s="102">
        <v>0.15</v>
      </c>
      <c r="F5" s="9"/>
      <c r="G5" s="9"/>
      <c r="H5" s="9"/>
      <c r="I5" s="9"/>
      <c r="J5" s="9"/>
      <c r="K5" s="9"/>
      <c r="L5" s="9"/>
      <c r="M5" s="9"/>
      <c r="N5" s="9"/>
      <c r="O5" s="103"/>
      <c r="Q5" s="264"/>
      <c r="R5" s="264"/>
      <c r="S5" s="264"/>
      <c r="T5" s="264"/>
      <c r="U5" s="264"/>
      <c r="V5" s="264"/>
    </row>
    <row r="6" spans="1:22" ht="16.5" hidden="1" customHeight="1">
      <c r="A6" s="104"/>
      <c r="B6" s="104" t="s">
        <v>38</v>
      </c>
      <c r="C6" s="105">
        <v>0.15</v>
      </c>
      <c r="D6" s="105">
        <v>0.15</v>
      </c>
      <c r="E6" s="105">
        <v>0.15</v>
      </c>
      <c r="F6" s="105">
        <v>0.15</v>
      </c>
      <c r="G6" s="106"/>
      <c r="H6" s="106"/>
      <c r="I6" s="106"/>
      <c r="J6" s="106"/>
      <c r="K6" s="106"/>
      <c r="L6" s="106"/>
      <c r="M6" s="106"/>
      <c r="N6" s="106"/>
      <c r="O6" s="107"/>
      <c r="Q6" s="264"/>
      <c r="R6" s="264"/>
      <c r="S6" s="264"/>
      <c r="T6" s="264"/>
      <c r="U6" s="264"/>
      <c r="V6" s="264"/>
    </row>
    <row r="7" spans="1:22" ht="16.5" hidden="1" customHeight="1">
      <c r="A7" s="14"/>
      <c r="B7" s="6" t="s">
        <v>39</v>
      </c>
      <c r="C7" s="9"/>
      <c r="D7" s="9"/>
      <c r="E7" s="9"/>
      <c r="F7" s="9"/>
      <c r="G7" s="9"/>
      <c r="H7" s="9"/>
      <c r="I7" s="9"/>
      <c r="J7" s="9"/>
      <c r="K7" s="9"/>
      <c r="L7" s="9"/>
      <c r="M7" s="9"/>
      <c r="N7" s="9"/>
      <c r="O7" s="108"/>
      <c r="Q7" s="264"/>
      <c r="R7" s="264"/>
      <c r="S7" s="264"/>
      <c r="T7" s="264"/>
      <c r="U7" s="264"/>
      <c r="V7" s="264"/>
    </row>
    <row r="8" spans="1:22" ht="16.5" hidden="1" customHeight="1">
      <c r="A8" s="104"/>
      <c r="B8" s="104" t="s">
        <v>40</v>
      </c>
      <c r="C8" s="106"/>
      <c r="D8" s="106"/>
      <c r="E8" s="106"/>
      <c r="F8" s="106"/>
      <c r="G8" s="106"/>
      <c r="H8" s="106"/>
      <c r="I8" s="106"/>
      <c r="J8" s="106"/>
      <c r="K8" s="106"/>
      <c r="L8" s="106"/>
      <c r="M8" s="106"/>
      <c r="N8" s="106"/>
      <c r="O8" s="107"/>
      <c r="Q8" s="264"/>
      <c r="R8" s="264"/>
      <c r="S8" s="264"/>
      <c r="T8" s="264"/>
      <c r="U8" s="264"/>
      <c r="V8" s="264"/>
    </row>
    <row r="9" spans="1:22" ht="16.5" customHeight="1">
      <c r="A9" s="601" t="s">
        <v>41</v>
      </c>
      <c r="B9" s="601"/>
      <c r="C9" s="601"/>
      <c r="D9" s="601"/>
      <c r="E9" s="601"/>
      <c r="F9" s="601"/>
      <c r="G9" s="601"/>
      <c r="H9" s="601"/>
      <c r="I9" s="601"/>
      <c r="J9" s="601"/>
      <c r="K9" s="601"/>
      <c r="L9" s="601"/>
      <c r="M9" s="601"/>
      <c r="N9" s="601"/>
      <c r="O9" s="601"/>
      <c r="P9" s="601"/>
      <c r="Q9" s="264"/>
      <c r="R9" s="264"/>
      <c r="S9" s="264"/>
      <c r="T9" s="264"/>
      <c r="U9" s="264"/>
      <c r="V9" s="264"/>
    </row>
    <row r="10" spans="1:22" ht="33" hidden="1" customHeight="1">
      <c r="A10" s="18"/>
      <c r="B10" s="40" t="s">
        <v>42</v>
      </c>
      <c r="C10" s="20"/>
      <c r="D10" s="20"/>
      <c r="E10" s="20"/>
      <c r="F10" s="20"/>
      <c r="G10" s="20"/>
      <c r="H10" s="20"/>
      <c r="I10" s="21"/>
      <c r="J10" s="20"/>
      <c r="K10" s="20"/>
      <c r="L10" s="20"/>
      <c r="M10" s="20"/>
      <c r="N10" s="20"/>
      <c r="O10" s="109"/>
      <c r="Q10" s="264"/>
      <c r="R10" s="264"/>
      <c r="S10" s="264"/>
      <c r="T10" s="264"/>
      <c r="U10" s="264"/>
      <c r="V10" s="264"/>
    </row>
    <row r="11" spans="1:22" ht="16.5" hidden="1" customHeight="1">
      <c r="A11" s="110"/>
      <c r="B11" s="110" t="s">
        <v>43</v>
      </c>
      <c r="C11" s="111"/>
      <c r="D11" s="111"/>
      <c r="E11" s="111"/>
      <c r="F11" s="111"/>
      <c r="G11" s="111"/>
      <c r="H11" s="112"/>
      <c r="I11" s="112"/>
      <c r="J11" s="112"/>
      <c r="K11" s="112"/>
      <c r="L11" s="112"/>
      <c r="M11" s="112"/>
      <c r="N11" s="111"/>
      <c r="O11" s="113"/>
      <c r="Q11" s="264"/>
      <c r="R11" s="264"/>
      <c r="S11" s="264"/>
      <c r="T11" s="264"/>
      <c r="U11" s="264"/>
      <c r="V11" s="264"/>
    </row>
    <row r="12" spans="1:22" ht="16.5" hidden="1" customHeight="1">
      <c r="A12" s="26"/>
      <c r="B12" s="40" t="s">
        <v>44</v>
      </c>
      <c r="C12" s="20"/>
      <c r="D12" s="20"/>
      <c r="E12" s="20"/>
      <c r="F12" s="20"/>
      <c r="G12" s="20"/>
      <c r="H12" s="21"/>
      <c r="I12" s="21"/>
      <c r="J12" s="21"/>
      <c r="K12" s="21"/>
      <c r="L12" s="21"/>
      <c r="M12" s="21"/>
      <c r="N12" s="20"/>
      <c r="O12" s="114"/>
      <c r="Q12" s="264"/>
      <c r="R12" s="264"/>
      <c r="S12" s="264"/>
      <c r="T12" s="264"/>
      <c r="U12" s="264"/>
      <c r="V12" s="264"/>
    </row>
    <row r="13" spans="1:22" ht="16.5" customHeight="1">
      <c r="A13" s="26"/>
      <c r="B13" s="450" t="s">
        <v>45</v>
      </c>
      <c r="C13" s="319">
        <v>14</v>
      </c>
      <c r="D13" s="319">
        <v>0.06</v>
      </c>
      <c r="E13" s="319">
        <v>22</v>
      </c>
      <c r="F13" s="319">
        <v>36</v>
      </c>
      <c r="G13" s="319">
        <v>29</v>
      </c>
      <c r="H13" s="319">
        <v>32</v>
      </c>
      <c r="I13" s="319">
        <v>11</v>
      </c>
      <c r="J13" s="319">
        <v>31</v>
      </c>
      <c r="K13" s="319">
        <v>14</v>
      </c>
      <c r="L13" s="319">
        <v>19</v>
      </c>
      <c r="M13" s="319">
        <v>16</v>
      </c>
      <c r="N13" s="319">
        <v>53</v>
      </c>
      <c r="O13" s="239">
        <f>SUM(C13:N13)</f>
        <v>277.06</v>
      </c>
      <c r="P13" s="306"/>
      <c r="Q13" s="264"/>
      <c r="R13" s="264"/>
      <c r="S13" s="264"/>
      <c r="T13" s="264"/>
      <c r="U13" s="264"/>
      <c r="V13" s="264"/>
    </row>
    <row r="14" spans="1:22" ht="16.5" customHeight="1">
      <c r="A14" s="26"/>
      <c r="B14" s="450" t="s">
        <v>46</v>
      </c>
      <c r="C14" s="474">
        <v>0</v>
      </c>
      <c r="D14" s="474">
        <v>1930</v>
      </c>
      <c r="E14" s="474">
        <v>104</v>
      </c>
      <c r="F14" s="474">
        <v>351</v>
      </c>
      <c r="G14" s="474">
        <v>246</v>
      </c>
      <c r="H14" s="474"/>
      <c r="I14" s="474"/>
      <c r="J14" s="474"/>
      <c r="K14" s="474"/>
      <c r="L14" s="474"/>
      <c r="M14" s="474"/>
      <c r="N14" s="474"/>
      <c r="O14" s="239">
        <f>SUM(C14:N14)</f>
        <v>2631</v>
      </c>
      <c r="P14" s="307"/>
      <c r="Q14" s="264"/>
      <c r="R14" s="264"/>
      <c r="S14" s="264"/>
      <c r="T14" s="264"/>
      <c r="U14" s="264"/>
      <c r="V14" s="264"/>
    </row>
    <row r="15" spans="1:22" ht="16.5" customHeight="1">
      <c r="A15" s="26"/>
      <c r="B15" s="450" t="s">
        <v>47</v>
      </c>
      <c r="C15" s="255">
        <v>0</v>
      </c>
      <c r="D15" s="254">
        <f t="shared" ref="D15:F15" si="0">SUM(D14-D13)/D14</f>
        <v>0.99996891191709847</v>
      </c>
      <c r="E15" s="254">
        <f t="shared" si="0"/>
        <v>0.78846153846153844</v>
      </c>
      <c r="F15" s="254">
        <f t="shared" si="0"/>
        <v>0.89743589743589747</v>
      </c>
      <c r="G15" s="254">
        <f t="shared" ref="G15" si="1">SUM(G14-G13)/G14</f>
        <v>0.88211382113821135</v>
      </c>
      <c r="H15" s="254" t="e">
        <f t="shared" ref="H15" si="2">SUM(H14-H13)/H14</f>
        <v>#DIV/0!</v>
      </c>
      <c r="I15" s="254" t="e">
        <f t="shared" ref="I15" si="3">SUM(I14-I13)/I14</f>
        <v>#DIV/0!</v>
      </c>
      <c r="J15" s="254" t="e">
        <f t="shared" ref="J15" si="4">SUM(J14-J13)/J14</f>
        <v>#DIV/0!</v>
      </c>
      <c r="K15" s="254" t="e">
        <f t="shared" ref="K15" si="5">SUM(K14-K13)/K14</f>
        <v>#DIV/0!</v>
      </c>
      <c r="L15" s="254" t="e">
        <f t="shared" ref="L15" si="6">SUM(L14-L13)/L14</f>
        <v>#DIV/0!</v>
      </c>
      <c r="M15" s="254" t="e">
        <f t="shared" ref="M15" si="7">SUM(M14-M13)/M14</f>
        <v>#DIV/0!</v>
      </c>
      <c r="N15" s="254" t="e">
        <f t="shared" ref="N15" si="8">SUM(N14-N13)/N14</f>
        <v>#DIV/0!</v>
      </c>
      <c r="O15" s="256">
        <f>SUM(O14-O13)/O14</f>
        <v>0.89469403268719117</v>
      </c>
      <c r="P15" s="307"/>
      <c r="Q15" s="264"/>
      <c r="R15" s="264"/>
      <c r="S15" s="264"/>
      <c r="T15" s="264"/>
      <c r="U15" s="264"/>
      <c r="V15" s="264"/>
    </row>
    <row r="16" spans="1:22" ht="15">
      <c r="A16" s="26"/>
      <c r="B16" s="450" t="s">
        <v>48</v>
      </c>
      <c r="C16" s="320">
        <v>0</v>
      </c>
      <c r="D16" s="475">
        <v>0</v>
      </c>
      <c r="E16" s="475">
        <v>0</v>
      </c>
      <c r="F16" s="475">
        <v>1</v>
      </c>
      <c r="G16" s="475">
        <v>0</v>
      </c>
      <c r="H16" s="475"/>
      <c r="I16" s="475"/>
      <c r="J16" s="475"/>
      <c r="K16" s="475"/>
      <c r="L16" s="475"/>
      <c r="M16" s="475"/>
      <c r="N16" s="475"/>
      <c r="O16" s="239">
        <f>SUM(C16:N16)</f>
        <v>1</v>
      </c>
      <c r="P16" s="307"/>
      <c r="Q16" s="264"/>
      <c r="R16" s="264"/>
      <c r="S16" s="264"/>
      <c r="T16" s="264"/>
      <c r="U16" s="264"/>
      <c r="V16" s="264"/>
    </row>
    <row r="17" spans="1:22" ht="15">
      <c r="A17" s="26"/>
      <c r="B17" s="450" t="s">
        <v>49</v>
      </c>
      <c r="C17" s="321">
        <v>0</v>
      </c>
      <c r="D17" s="476">
        <v>0</v>
      </c>
      <c r="E17" s="476">
        <v>0</v>
      </c>
      <c r="F17" s="476">
        <v>28.99</v>
      </c>
      <c r="G17" s="476">
        <v>0</v>
      </c>
      <c r="H17" s="476"/>
      <c r="I17" s="476"/>
      <c r="J17" s="476"/>
      <c r="K17" s="476"/>
      <c r="L17" s="476"/>
      <c r="M17" s="476"/>
      <c r="N17" s="476"/>
      <c r="O17" s="600">
        <f>SUM(C17:N17)</f>
        <v>28.99</v>
      </c>
      <c r="P17" s="308"/>
      <c r="Q17" s="264"/>
      <c r="R17" s="264"/>
      <c r="S17" s="264"/>
      <c r="T17" s="264"/>
      <c r="U17" s="264"/>
      <c r="V17" s="264"/>
    </row>
    <row r="18" spans="1:22" ht="17.100000000000001" hidden="1" thickTop="1" thickBot="1">
      <c r="A18" s="26"/>
      <c r="B18" s="450" t="s">
        <v>50</v>
      </c>
      <c r="C18" s="477">
        <v>0</v>
      </c>
      <c r="D18" s="477">
        <v>0</v>
      </c>
      <c r="E18" s="477">
        <v>0</v>
      </c>
      <c r="F18" s="477">
        <v>0</v>
      </c>
      <c r="G18" s="477"/>
      <c r="H18" s="477"/>
      <c r="I18" s="477"/>
      <c r="J18" s="477"/>
      <c r="K18" s="477"/>
      <c r="L18" s="254" t="e">
        <f>SUM(L17-#REF!)/L17</f>
        <v>#REF!</v>
      </c>
      <c r="M18" s="254" t="e">
        <f>SUM(M17-#REF!)/M17</f>
        <v>#REF!</v>
      </c>
      <c r="N18" s="340" t="e">
        <f>SUM(N17-#REF!)/N17</f>
        <v>#REF!</v>
      </c>
      <c r="O18" s="600"/>
      <c r="P18" s="243"/>
      <c r="Q18" s="264"/>
      <c r="R18" s="264"/>
      <c r="S18" s="264"/>
      <c r="T18" s="264"/>
      <c r="U18" s="264"/>
      <c r="V18" s="264"/>
    </row>
    <row r="19" spans="1:22" ht="16.5" customHeight="1">
      <c r="A19" s="586" t="s">
        <v>51</v>
      </c>
      <c r="B19" s="586"/>
      <c r="C19" s="586"/>
      <c r="D19" s="586"/>
      <c r="E19" s="586"/>
      <c r="F19" s="586"/>
      <c r="G19" s="586"/>
      <c r="H19" s="586"/>
      <c r="I19" s="586"/>
      <c r="J19" s="586"/>
      <c r="K19" s="586"/>
      <c r="L19" s="586"/>
      <c r="M19" s="586"/>
      <c r="N19" s="586"/>
      <c r="O19" s="586"/>
      <c r="P19" s="587"/>
      <c r="Q19" s="264"/>
      <c r="R19" s="264"/>
      <c r="S19" s="264"/>
      <c r="T19" s="264"/>
      <c r="U19" s="264"/>
      <c r="V19" s="264"/>
    </row>
    <row r="20" spans="1:22" ht="16.5" customHeight="1">
      <c r="A20" s="26"/>
      <c r="B20" s="110" t="s">
        <v>52</v>
      </c>
      <c r="C20" s="164">
        <v>30</v>
      </c>
      <c r="D20" s="164">
        <v>191</v>
      </c>
      <c r="E20" s="164">
        <v>203</v>
      </c>
      <c r="F20" s="164">
        <v>232</v>
      </c>
      <c r="G20" s="164">
        <v>319</v>
      </c>
      <c r="H20" s="164"/>
      <c r="I20" s="164"/>
      <c r="J20" s="164"/>
      <c r="K20" s="164"/>
      <c r="L20" s="164"/>
      <c r="M20" s="164"/>
      <c r="N20" s="164"/>
      <c r="O20" s="5"/>
      <c r="P20" s="589"/>
      <c r="Q20" s="150"/>
      <c r="R20" s="250"/>
      <c r="S20" s="250"/>
    </row>
    <row r="21" spans="1:22" ht="16.5" customHeight="1">
      <c r="A21" s="26"/>
      <c r="B21" s="40" t="s">
        <v>53</v>
      </c>
      <c r="C21" s="234">
        <v>1</v>
      </c>
      <c r="D21" s="339">
        <f>SUM(D20-C20)/D20</f>
        <v>0.84293193717277481</v>
      </c>
      <c r="E21" s="339">
        <f t="shared" ref="E21:J21" si="9">SUM(E20-D20)/E20</f>
        <v>5.9113300492610835E-2</v>
      </c>
      <c r="F21" s="339">
        <f t="shared" si="9"/>
        <v>0.125</v>
      </c>
      <c r="G21" s="339">
        <f t="shared" si="9"/>
        <v>0.27272727272727271</v>
      </c>
      <c r="H21" s="234" t="e">
        <f t="shared" si="9"/>
        <v>#DIV/0!</v>
      </c>
      <c r="I21" s="234" t="e">
        <f t="shared" si="9"/>
        <v>#DIV/0!</v>
      </c>
      <c r="J21" s="234" t="e">
        <f t="shared" si="9"/>
        <v>#DIV/0!</v>
      </c>
      <c r="K21" s="360" t="e">
        <f>(K20-J20)/K20</f>
        <v>#DIV/0!</v>
      </c>
      <c r="L21" s="360" t="e">
        <f>(L20-K20)/L20</f>
        <v>#DIV/0!</v>
      </c>
      <c r="M21" s="360" t="e">
        <f t="shared" ref="M21:N21" si="10">(M20-L20)/M20</f>
        <v>#DIV/0!</v>
      </c>
      <c r="N21" s="360" t="e">
        <f t="shared" si="10"/>
        <v>#DIV/0!</v>
      </c>
      <c r="O21" s="208"/>
      <c r="P21" s="589"/>
      <c r="Q21" s="240"/>
      <c r="R21" s="264"/>
      <c r="S21" s="264"/>
    </row>
    <row r="22" spans="1:22" ht="16.5" customHeight="1">
      <c r="A22" s="26"/>
      <c r="B22" s="40" t="s">
        <v>54</v>
      </c>
      <c r="C22" s="176">
        <v>30</v>
      </c>
      <c r="D22" s="164">
        <f>D20-C20</f>
        <v>161</v>
      </c>
      <c r="E22" s="164">
        <f>E20-D20</f>
        <v>12</v>
      </c>
      <c r="F22" s="164">
        <f>F20-E20</f>
        <v>29</v>
      </c>
      <c r="G22" s="164">
        <f>G20-F20</f>
        <v>87</v>
      </c>
      <c r="H22" s="164"/>
      <c r="I22" s="164"/>
      <c r="J22" s="164"/>
      <c r="K22" s="164"/>
      <c r="L22" s="478"/>
      <c r="M22" s="478"/>
      <c r="N22" s="478"/>
      <c r="O22" s="5">
        <f>SUM(C22:N22)</f>
        <v>319</v>
      </c>
      <c r="P22" s="589"/>
      <c r="Q22" s="241"/>
      <c r="R22" s="264"/>
      <c r="S22" s="305"/>
      <c r="T22" s="265"/>
      <c r="U22" s="206"/>
    </row>
    <row r="23" spans="1:22" ht="16.5" customHeight="1">
      <c r="A23" s="26"/>
      <c r="B23" s="40" t="s">
        <v>55</v>
      </c>
      <c r="C23" s="234">
        <v>1</v>
      </c>
      <c r="D23" s="339">
        <f t="shared" ref="D23:I23" si="11">(D22-C22)/D22</f>
        <v>0.81366459627329191</v>
      </c>
      <c r="E23" s="426">
        <f t="shared" si="11"/>
        <v>-12.416666666666666</v>
      </c>
      <c r="F23" s="339">
        <f t="shared" si="11"/>
        <v>0.58620689655172409</v>
      </c>
      <c r="G23" s="339">
        <f t="shared" si="11"/>
        <v>0.66666666666666663</v>
      </c>
      <c r="H23" s="234" t="e">
        <f t="shared" si="11"/>
        <v>#DIV/0!</v>
      </c>
      <c r="I23" s="234" t="e">
        <f t="shared" si="11"/>
        <v>#DIV/0!</v>
      </c>
      <c r="J23" s="234" t="e">
        <f>(J22-I22)/J22</f>
        <v>#DIV/0!</v>
      </c>
      <c r="K23" s="234" t="e">
        <f>(K22-J22)/K22</f>
        <v>#DIV/0!</v>
      </c>
      <c r="L23" s="234" t="e">
        <f>(L22-K22)/L22</f>
        <v>#DIV/0!</v>
      </c>
      <c r="M23" s="234" t="e">
        <f t="shared" ref="M23:N23" si="12">(M22-L22)/M22</f>
        <v>#DIV/0!</v>
      </c>
      <c r="N23" s="234" t="e">
        <f t="shared" si="12"/>
        <v>#DIV/0!</v>
      </c>
      <c r="O23" s="208"/>
      <c r="P23" s="589"/>
      <c r="Q23" s="241"/>
      <c r="R23" s="264"/>
      <c r="S23" s="266"/>
      <c r="T23" s="266"/>
      <c r="U23" s="206"/>
    </row>
    <row r="24" spans="1:22" ht="16.5" customHeight="1">
      <c r="A24" s="26"/>
      <c r="B24" s="40" t="s">
        <v>56</v>
      </c>
      <c r="C24" s="175">
        <v>66</v>
      </c>
      <c r="D24" s="164">
        <v>260</v>
      </c>
      <c r="E24" s="164">
        <v>65</v>
      </c>
      <c r="F24" s="164">
        <v>104</v>
      </c>
      <c r="G24" s="164">
        <v>441</v>
      </c>
      <c r="H24" s="164"/>
      <c r="I24" s="164"/>
      <c r="J24" s="164"/>
      <c r="K24" s="164"/>
      <c r="L24" s="164"/>
      <c r="M24" s="164"/>
      <c r="N24" s="164"/>
      <c r="O24" s="5">
        <f>SUM(C24:N24)</f>
        <v>936</v>
      </c>
      <c r="P24" s="589"/>
      <c r="Q24" s="241"/>
      <c r="R24" s="241"/>
      <c r="S24" s="264"/>
      <c r="T24" s="266"/>
      <c r="U24" s="206"/>
    </row>
    <row r="25" spans="1:22" ht="16.5" customHeight="1">
      <c r="A25" s="26"/>
      <c r="B25" s="40" t="s">
        <v>57</v>
      </c>
      <c r="C25" s="234">
        <v>1</v>
      </c>
      <c r="D25" s="339">
        <f t="shared" ref="D25:J25" si="13">(D24-C24)/D24</f>
        <v>0.74615384615384617</v>
      </c>
      <c r="E25" s="426">
        <f t="shared" si="13"/>
        <v>-3</v>
      </c>
      <c r="F25" s="339">
        <f t="shared" si="13"/>
        <v>0.375</v>
      </c>
      <c r="G25" s="339">
        <f t="shared" si="13"/>
        <v>0.76417233560090703</v>
      </c>
      <c r="H25" s="234" t="e">
        <f t="shared" si="13"/>
        <v>#DIV/0!</v>
      </c>
      <c r="I25" s="234" t="e">
        <f t="shared" si="13"/>
        <v>#DIV/0!</v>
      </c>
      <c r="J25" s="234" t="e">
        <f t="shared" si="13"/>
        <v>#DIV/0!</v>
      </c>
      <c r="K25" s="234" t="e">
        <f>(K24-J24)/K24</f>
        <v>#DIV/0!</v>
      </c>
      <c r="L25" s="234" t="e">
        <f>(L24-K24)/L24</f>
        <v>#DIV/0!</v>
      </c>
      <c r="M25" s="234" t="e">
        <f t="shared" ref="M25:N25" si="14">(M24-L24)/M24</f>
        <v>#DIV/0!</v>
      </c>
      <c r="N25" s="234" t="e">
        <f t="shared" si="14"/>
        <v>#DIV/0!</v>
      </c>
      <c r="O25" s="207"/>
      <c r="P25" s="589"/>
      <c r="Q25" s="241"/>
      <c r="R25" s="264"/>
      <c r="S25" s="241"/>
    </row>
    <row r="26" spans="1:22" ht="16.5" customHeight="1">
      <c r="A26" s="26"/>
      <c r="B26" s="40" t="s">
        <v>58</v>
      </c>
      <c r="C26" s="175">
        <v>43</v>
      </c>
      <c r="D26" s="164">
        <v>601</v>
      </c>
      <c r="E26" s="164">
        <v>3800</v>
      </c>
      <c r="F26" s="164">
        <v>4100</v>
      </c>
      <c r="G26" s="164">
        <v>11700</v>
      </c>
      <c r="H26" s="164"/>
      <c r="I26" s="164"/>
      <c r="J26" s="164"/>
      <c r="K26" s="164"/>
      <c r="L26" s="164"/>
      <c r="M26" s="164"/>
      <c r="N26" s="164"/>
      <c r="O26" s="5">
        <f>SUM(C26:N26)</f>
        <v>20244</v>
      </c>
      <c r="P26" s="589"/>
      <c r="Q26" s="241"/>
      <c r="R26" s="241"/>
      <c r="S26" s="241"/>
    </row>
    <row r="27" spans="1:22" ht="16.5" customHeight="1">
      <c r="A27" s="26"/>
      <c r="B27" s="40" t="s">
        <v>59</v>
      </c>
      <c r="C27" s="234">
        <v>1</v>
      </c>
      <c r="D27" s="339">
        <f t="shared" ref="D27:J27" si="15">(D26-C26)/D26</f>
        <v>0.92845257903494172</v>
      </c>
      <c r="E27" s="339">
        <f t="shared" si="15"/>
        <v>0.84184210526315795</v>
      </c>
      <c r="F27" s="339">
        <f t="shared" si="15"/>
        <v>7.3170731707317069E-2</v>
      </c>
      <c r="G27" s="339">
        <f t="shared" si="15"/>
        <v>0.6495726495726496</v>
      </c>
      <c r="H27" s="234" t="e">
        <f t="shared" si="15"/>
        <v>#DIV/0!</v>
      </c>
      <c r="I27" s="234" t="e">
        <f t="shared" si="15"/>
        <v>#DIV/0!</v>
      </c>
      <c r="J27" s="234" t="e">
        <f t="shared" si="15"/>
        <v>#DIV/0!</v>
      </c>
      <c r="K27" s="234" t="e">
        <f>(K26-J26)/K26</f>
        <v>#DIV/0!</v>
      </c>
      <c r="L27" s="234" t="e">
        <f>(L26-K26)/L26</f>
        <v>#DIV/0!</v>
      </c>
      <c r="M27" s="234" t="e">
        <f t="shared" ref="M27:N27" si="16">(M26-L26)/M26</f>
        <v>#DIV/0!</v>
      </c>
      <c r="N27" s="234" t="e">
        <f t="shared" si="16"/>
        <v>#DIV/0!</v>
      </c>
      <c r="O27" s="207"/>
      <c r="P27" s="589"/>
      <c r="R27" s="150"/>
    </row>
    <row r="28" spans="1:22" ht="37.5" hidden="1" customHeight="1">
      <c r="A28" s="586" t="s">
        <v>10</v>
      </c>
      <c r="B28" s="586"/>
      <c r="C28" s="116"/>
      <c r="D28" s="116"/>
      <c r="E28" s="116"/>
      <c r="F28" s="116"/>
      <c r="G28" s="116"/>
      <c r="H28" s="116"/>
      <c r="I28" s="116"/>
      <c r="J28" s="116"/>
      <c r="K28" s="116"/>
      <c r="L28" s="116"/>
      <c r="M28" s="116"/>
      <c r="N28" s="116"/>
      <c r="O28" s="116"/>
    </row>
    <row r="29" spans="1:22" ht="16.5" hidden="1" customHeight="1">
      <c r="A29" s="34"/>
      <c r="B29" s="20" t="s">
        <v>58</v>
      </c>
      <c r="C29" s="35"/>
      <c r="D29" s="35"/>
      <c r="E29" s="35"/>
      <c r="F29" s="35"/>
      <c r="G29" s="35"/>
      <c r="H29" s="35"/>
      <c r="I29" s="35"/>
      <c r="J29" s="35"/>
      <c r="K29" s="35"/>
      <c r="L29" s="20"/>
      <c r="M29" s="20"/>
      <c r="N29" s="20"/>
      <c r="O29" s="109"/>
    </row>
    <row r="30" spans="1:22" ht="16.5" hidden="1" customHeight="1">
      <c r="A30" s="110"/>
      <c r="B30" s="110" t="s">
        <v>60</v>
      </c>
      <c r="C30" s="111"/>
      <c r="D30" s="111"/>
      <c r="E30" s="111"/>
      <c r="F30" s="111"/>
      <c r="G30" s="111"/>
      <c r="H30" s="112"/>
      <c r="I30" s="112"/>
      <c r="J30" s="112"/>
      <c r="K30" s="112"/>
      <c r="L30" s="112"/>
      <c r="M30" s="112"/>
      <c r="N30" s="111"/>
      <c r="O30" s="113"/>
    </row>
    <row r="31" spans="1:22" ht="24" hidden="1" customHeight="1">
      <c r="A31" s="40"/>
      <c r="B31" s="40" t="s">
        <v>44</v>
      </c>
      <c r="C31" s="20"/>
      <c r="D31" s="20"/>
      <c r="E31" s="20"/>
      <c r="F31" s="20"/>
      <c r="G31" s="20"/>
      <c r="H31" s="20"/>
      <c r="I31" s="20"/>
      <c r="J31" s="20"/>
      <c r="K31" s="20"/>
      <c r="L31" s="20"/>
      <c r="M31" s="20"/>
      <c r="N31" s="20"/>
      <c r="O31" s="109"/>
    </row>
    <row r="32" spans="1:22" ht="37.5" hidden="1" customHeight="1">
      <c r="A32" s="34"/>
      <c r="B32" s="40" t="s">
        <v>61</v>
      </c>
      <c r="C32" s="35"/>
      <c r="D32" s="35"/>
      <c r="E32" s="35"/>
      <c r="F32" s="35"/>
      <c r="G32" s="35"/>
      <c r="H32" s="35"/>
      <c r="I32" s="35"/>
      <c r="J32" s="35"/>
      <c r="K32" s="35"/>
      <c r="L32" s="20"/>
      <c r="M32" s="20"/>
      <c r="N32" s="20"/>
      <c r="O32" s="109"/>
    </row>
    <row r="33" spans="1:19" ht="37.5" customHeight="1">
      <c r="A33" s="34"/>
      <c r="B33" s="40" t="s">
        <v>62</v>
      </c>
      <c r="C33" s="219"/>
      <c r="D33" s="219"/>
      <c r="E33" s="219"/>
      <c r="F33" s="219"/>
      <c r="G33" s="219"/>
      <c r="H33" s="219"/>
      <c r="I33" s="219"/>
      <c r="J33" s="219"/>
      <c r="K33" s="219"/>
      <c r="L33" s="233"/>
      <c r="M33" s="233"/>
      <c r="N33" s="304"/>
      <c r="O33" s="109"/>
      <c r="P33" s="584"/>
      <c r="S33" s="206"/>
    </row>
    <row r="34" spans="1:19" ht="15.95">
      <c r="A34" s="34"/>
      <c r="B34" s="40" t="s">
        <v>63</v>
      </c>
      <c r="C34" s="219"/>
      <c r="D34" s="219"/>
      <c r="E34" s="219"/>
      <c r="F34" s="219"/>
      <c r="G34" s="219"/>
      <c r="H34" s="219"/>
      <c r="I34" s="219"/>
      <c r="J34" s="219"/>
      <c r="K34" s="219"/>
      <c r="L34" s="479"/>
      <c r="M34" s="479"/>
      <c r="N34" s="479"/>
      <c r="O34" s="109"/>
      <c r="P34" s="584"/>
    </row>
    <row r="35" spans="1:19" ht="15.95">
      <c r="A35" s="34"/>
      <c r="B35" s="40" t="s">
        <v>64</v>
      </c>
      <c r="C35" s="219"/>
      <c r="D35" s="219"/>
      <c r="E35" s="219"/>
      <c r="F35" s="219"/>
      <c r="G35" s="219"/>
      <c r="H35" s="219"/>
      <c r="I35" s="219"/>
      <c r="J35" s="219"/>
      <c r="K35" s="219"/>
      <c r="L35" s="479"/>
      <c r="M35" s="479"/>
      <c r="N35" s="479"/>
      <c r="O35" s="109"/>
      <c r="P35" s="584"/>
    </row>
    <row r="36" spans="1:19" ht="15.95">
      <c r="A36" s="34"/>
      <c r="B36" s="40" t="s">
        <v>65</v>
      </c>
      <c r="C36" s="219"/>
      <c r="D36" s="219"/>
      <c r="E36" s="219"/>
      <c r="F36" s="219"/>
      <c r="G36" s="219"/>
      <c r="H36" s="219"/>
      <c r="I36" s="219"/>
      <c r="J36" s="219"/>
      <c r="K36" s="219"/>
      <c r="L36" s="479"/>
      <c r="M36" s="479"/>
      <c r="N36" s="479"/>
      <c r="O36" s="109"/>
      <c r="P36" s="584"/>
      <c r="R36" s="205"/>
    </row>
    <row r="37" spans="1:19" ht="48">
      <c r="A37" s="590" t="s">
        <v>66</v>
      </c>
      <c r="B37" s="591"/>
      <c r="C37" s="344"/>
      <c r="D37" s="345" t="s">
        <v>67</v>
      </c>
      <c r="E37" s="344"/>
      <c r="F37" s="344"/>
      <c r="G37" s="344"/>
      <c r="H37" s="344"/>
      <c r="I37" s="344"/>
      <c r="J37" s="344"/>
      <c r="K37" s="189"/>
      <c r="L37" s="189"/>
      <c r="M37" s="189"/>
      <c r="N37" s="189"/>
      <c r="O37" s="189"/>
      <c r="P37" s="244"/>
    </row>
    <row r="38" spans="1:19" ht="18" customHeight="1">
      <c r="A38" s="480" t="s">
        <v>11</v>
      </c>
      <c r="B38" s="585" t="s">
        <v>11</v>
      </c>
      <c r="C38" s="585"/>
      <c r="D38" s="585"/>
      <c r="E38" s="585"/>
      <c r="F38" s="585"/>
      <c r="G38" s="585"/>
      <c r="H38" s="585"/>
      <c r="I38" s="585"/>
      <c r="J38" s="585"/>
      <c r="K38" s="585"/>
      <c r="L38" s="585"/>
      <c r="M38" s="585"/>
      <c r="N38" s="585"/>
      <c r="O38" s="585"/>
      <c r="P38" s="585"/>
    </row>
    <row r="39" spans="1:19" ht="32.1" hidden="1">
      <c r="A39" s="26"/>
      <c r="B39" s="40" t="s">
        <v>42</v>
      </c>
      <c r="C39" s="46"/>
      <c r="D39" s="46"/>
      <c r="E39" s="46"/>
      <c r="F39" s="46"/>
      <c r="G39" s="46"/>
      <c r="H39" s="46"/>
      <c r="I39" s="46"/>
      <c r="J39" s="46"/>
      <c r="K39" s="46"/>
      <c r="L39" s="46"/>
      <c r="M39" s="46"/>
      <c r="N39" s="46"/>
      <c r="O39" s="114">
        <f t="shared" ref="O39:O51" si="17">N36-M36</f>
        <v>0</v>
      </c>
    </row>
    <row r="40" spans="1:19" ht="16.5" hidden="1" customHeight="1">
      <c r="A40" s="18"/>
      <c r="B40" s="110" t="s">
        <v>43</v>
      </c>
      <c r="C40" s="21"/>
      <c r="D40" s="21"/>
      <c r="E40" s="21"/>
      <c r="F40" s="21"/>
      <c r="G40" s="21"/>
      <c r="H40" s="21"/>
      <c r="I40" s="21"/>
      <c r="J40" s="21"/>
      <c r="K40" s="21"/>
      <c r="L40" s="21"/>
      <c r="M40" s="21"/>
      <c r="N40" s="21"/>
      <c r="O40" s="5">
        <f t="shared" si="17"/>
        <v>0</v>
      </c>
    </row>
    <row r="41" spans="1:19" ht="16.5" customHeight="1">
      <c r="A41" s="18"/>
      <c r="B41" s="110" t="s">
        <v>68</v>
      </c>
      <c r="C41" s="237">
        <v>2307</v>
      </c>
      <c r="D41" s="237">
        <v>2470</v>
      </c>
      <c r="E41" s="237">
        <v>2490</v>
      </c>
      <c r="F41" s="237">
        <v>2499</v>
      </c>
      <c r="G41" s="237">
        <v>2532</v>
      </c>
      <c r="H41" s="237"/>
      <c r="I41" s="237"/>
      <c r="J41" s="237"/>
      <c r="K41" s="237"/>
      <c r="L41" s="237"/>
      <c r="M41" s="237"/>
      <c r="N41" s="237"/>
      <c r="O41" s="5"/>
      <c r="P41" s="581"/>
      <c r="Q41" s="240"/>
      <c r="R41" s="241"/>
      <c r="S41" s="241"/>
    </row>
    <row r="42" spans="1:19" ht="27.75" customHeight="1">
      <c r="A42" s="18"/>
      <c r="B42" s="209" t="s">
        <v>69</v>
      </c>
      <c r="C42" s="482" t="e">
        <f>SUM(C41-#REF!)/C41</f>
        <v>#REF!</v>
      </c>
      <c r="D42" s="172">
        <f t="shared" ref="D42:K42" si="18">SUM(D41-C41)/D41</f>
        <v>6.5991902834008104E-2</v>
      </c>
      <c r="E42" s="482">
        <f t="shared" si="18"/>
        <v>8.0321285140562242E-3</v>
      </c>
      <c r="F42" s="482">
        <f t="shared" si="18"/>
        <v>3.6014405762304922E-3</v>
      </c>
      <c r="G42" s="482">
        <f t="shared" si="18"/>
        <v>1.3033175355450236E-2</v>
      </c>
      <c r="H42" s="482" t="e">
        <f t="shared" si="18"/>
        <v>#DIV/0!</v>
      </c>
      <c r="I42" s="482" t="e">
        <f t="shared" si="18"/>
        <v>#DIV/0!</v>
      </c>
      <c r="J42" s="482" t="e">
        <f t="shared" si="18"/>
        <v>#DIV/0!</v>
      </c>
      <c r="K42" s="482" t="e">
        <f t="shared" si="18"/>
        <v>#DIV/0!</v>
      </c>
      <c r="L42" s="482" t="e">
        <f>(L41-K41)/L41</f>
        <v>#DIV/0!</v>
      </c>
      <c r="M42" s="482" t="e">
        <f t="shared" ref="M42:N42" si="19">(M41-L41)/M41</f>
        <v>#DIV/0!</v>
      </c>
      <c r="N42" s="360" t="e">
        <f t="shared" si="19"/>
        <v>#DIV/0!</v>
      </c>
      <c r="O42" s="136"/>
      <c r="P42" s="582"/>
      <c r="Q42" s="241"/>
      <c r="R42" s="241"/>
      <c r="S42" s="241"/>
    </row>
    <row r="43" spans="1:19" ht="16.5" customHeight="1">
      <c r="A43" s="18"/>
      <c r="B43" s="110" t="s">
        <v>70</v>
      </c>
      <c r="C43" s="237">
        <v>2322</v>
      </c>
      <c r="D43" s="237">
        <v>2503</v>
      </c>
      <c r="E43" s="237">
        <v>2523</v>
      </c>
      <c r="F43" s="237">
        <v>2531</v>
      </c>
      <c r="G43" s="237">
        <v>2566</v>
      </c>
      <c r="H43" s="237"/>
      <c r="I43" s="237"/>
      <c r="J43" s="237"/>
      <c r="K43" s="237"/>
      <c r="L43" s="237"/>
      <c r="M43" s="237"/>
      <c r="N43" s="237"/>
      <c r="O43" s="5"/>
      <c r="P43" s="582"/>
      <c r="Q43" s="241"/>
      <c r="R43" s="241"/>
      <c r="S43" s="241"/>
    </row>
    <row r="44" spans="1:19" ht="16.5" customHeight="1">
      <c r="A44" s="18"/>
      <c r="B44" s="40" t="s">
        <v>71</v>
      </c>
      <c r="C44" s="165">
        <v>2</v>
      </c>
      <c r="D44" s="164">
        <f>D43-C43</f>
        <v>181</v>
      </c>
      <c r="E44" s="164">
        <f>E43-D43</f>
        <v>20</v>
      </c>
      <c r="F44" s="164">
        <f>F43-E43</f>
        <v>8</v>
      </c>
      <c r="G44" s="164">
        <f>G43-F43</f>
        <v>35</v>
      </c>
      <c r="H44" s="165"/>
      <c r="I44" s="165"/>
      <c r="J44" s="165"/>
      <c r="K44" s="165"/>
      <c r="L44" s="164">
        <f>L43-K43</f>
        <v>0</v>
      </c>
      <c r="M44" s="164">
        <f>M41-L41+M43-L43</f>
        <v>0</v>
      </c>
      <c r="N44" s="164">
        <f>N41-M41+N43-M43</f>
        <v>0</v>
      </c>
      <c r="O44" s="5">
        <f>SUM(Table_2[[#This Row],[Column2]:[Column13]])</f>
        <v>246</v>
      </c>
      <c r="P44" s="582"/>
      <c r="Q44" s="241"/>
      <c r="R44" s="241"/>
      <c r="S44" s="241"/>
    </row>
    <row r="45" spans="1:19" ht="16.5" customHeight="1">
      <c r="A45" s="18"/>
      <c r="B45" s="40" t="s">
        <v>53</v>
      </c>
      <c r="C45" s="431" t="e">
        <f t="shared" ref="C45:K45" si="20">(C44-B44)/C44</f>
        <v>#VALUE!</v>
      </c>
      <c r="D45" s="177">
        <f t="shared" si="20"/>
        <v>0.98895027624309395</v>
      </c>
      <c r="E45" s="178">
        <f t="shared" si="20"/>
        <v>-8.0500000000000007</v>
      </c>
      <c r="F45" s="178">
        <f t="shared" si="20"/>
        <v>-1.5</v>
      </c>
      <c r="G45" s="177">
        <f t="shared" si="20"/>
        <v>0.77142857142857146</v>
      </c>
      <c r="H45" s="431" t="e">
        <f t="shared" si="20"/>
        <v>#DIV/0!</v>
      </c>
      <c r="I45" s="431" t="e">
        <f t="shared" si="20"/>
        <v>#DIV/0!</v>
      </c>
      <c r="J45" s="431" t="e">
        <f t="shared" si="20"/>
        <v>#DIV/0!</v>
      </c>
      <c r="K45" s="431" t="e">
        <f t="shared" si="20"/>
        <v>#DIV/0!</v>
      </c>
      <c r="L45" s="431" t="e">
        <f>(L44-K44)/L44</f>
        <v>#DIV/0!</v>
      </c>
      <c r="M45" s="360" t="e">
        <f t="shared" ref="M45:N45" si="21">(M44-L44)/M44</f>
        <v>#DIV/0!</v>
      </c>
      <c r="N45" s="360" t="e">
        <f t="shared" si="21"/>
        <v>#DIV/0!</v>
      </c>
      <c r="O45" s="138"/>
      <c r="P45" s="582"/>
      <c r="Q45" s="241"/>
      <c r="R45" s="241"/>
      <c r="S45" s="241"/>
    </row>
    <row r="46" spans="1:19" ht="16.5" customHeight="1">
      <c r="A46" s="18"/>
      <c r="B46" s="40" t="s">
        <v>72</v>
      </c>
      <c r="C46" s="164">
        <v>129</v>
      </c>
      <c r="D46" s="164">
        <v>923</v>
      </c>
      <c r="E46" s="164">
        <v>522</v>
      </c>
      <c r="F46" s="164">
        <v>621</v>
      </c>
      <c r="G46" s="164">
        <v>969</v>
      </c>
      <c r="H46" s="164"/>
      <c r="I46" s="164"/>
      <c r="J46" s="164"/>
      <c r="K46" s="164"/>
      <c r="L46" s="164"/>
      <c r="M46" s="164"/>
      <c r="N46" s="164"/>
      <c r="O46" s="5">
        <f>SUM(Table_2[[#This Row],[Column2]:[Column13]])</f>
        <v>3164</v>
      </c>
      <c r="P46" s="582"/>
      <c r="Q46" s="241"/>
      <c r="R46" s="241"/>
      <c r="S46" s="241"/>
    </row>
    <row r="47" spans="1:19" ht="16.5" customHeight="1">
      <c r="A47" s="18"/>
      <c r="B47" s="40" t="s">
        <v>57</v>
      </c>
      <c r="C47" s="431" t="e">
        <f t="shared" ref="C47:K47" si="22">(C46-B46)/C46</f>
        <v>#VALUE!</v>
      </c>
      <c r="D47" s="177">
        <f t="shared" si="22"/>
        <v>0.86023835319609965</v>
      </c>
      <c r="E47" s="178">
        <f t="shared" si="22"/>
        <v>-0.76819923371647514</v>
      </c>
      <c r="F47" s="177">
        <f t="shared" si="22"/>
        <v>0.15942028985507245</v>
      </c>
      <c r="G47" s="174">
        <f t="shared" si="22"/>
        <v>0.3591331269349845</v>
      </c>
      <c r="H47" s="431" t="e">
        <f t="shared" si="22"/>
        <v>#DIV/0!</v>
      </c>
      <c r="I47" s="431" t="e">
        <f t="shared" si="22"/>
        <v>#DIV/0!</v>
      </c>
      <c r="J47" s="431" t="e">
        <f t="shared" si="22"/>
        <v>#DIV/0!</v>
      </c>
      <c r="K47" s="431" t="e">
        <f t="shared" si="22"/>
        <v>#DIV/0!</v>
      </c>
      <c r="L47" s="431" t="e">
        <f>(L46-K46)/L46</f>
        <v>#DIV/0!</v>
      </c>
      <c r="M47" s="360" t="e">
        <f>(M46-L46)/M46</f>
        <v>#DIV/0!</v>
      </c>
      <c r="N47" s="360" t="e">
        <f>(N46-M46)/N46</f>
        <v>#DIV/0!</v>
      </c>
      <c r="O47" s="137"/>
      <c r="P47" s="582"/>
    </row>
    <row r="48" spans="1:19" ht="16.5" customHeight="1">
      <c r="A48" s="18"/>
      <c r="B48" s="40" t="s">
        <v>58</v>
      </c>
      <c r="C48" s="164">
        <v>474</v>
      </c>
      <c r="D48" s="164">
        <v>67900</v>
      </c>
      <c r="E48" s="164">
        <v>99700</v>
      </c>
      <c r="F48" s="164">
        <v>81800</v>
      </c>
      <c r="G48" s="164">
        <v>140100</v>
      </c>
      <c r="H48" s="164"/>
      <c r="I48" s="164"/>
      <c r="J48" s="164"/>
      <c r="K48" s="164"/>
      <c r="L48" s="164"/>
      <c r="M48" s="237"/>
      <c r="N48" s="164"/>
      <c r="O48" s="5">
        <f>SUM(Table_2[[#This Row],[Column2]:[Column13]])</f>
        <v>389974</v>
      </c>
      <c r="P48" s="582"/>
    </row>
    <row r="49" spans="1:108" ht="16.5" customHeight="1">
      <c r="A49" s="196"/>
      <c r="B49" s="197" t="s">
        <v>59</v>
      </c>
      <c r="C49" s="483" t="e">
        <f t="shared" ref="C49:K49" si="23">SUM(C48-B48)/C48</f>
        <v>#VALUE!</v>
      </c>
      <c r="D49" s="235">
        <f t="shared" si="23"/>
        <v>0.99301914580265094</v>
      </c>
      <c r="E49" s="235">
        <f t="shared" si="23"/>
        <v>0.31895687061183553</v>
      </c>
      <c r="F49" s="236">
        <f t="shared" si="23"/>
        <v>-0.21882640586797067</v>
      </c>
      <c r="G49" s="235">
        <f t="shared" si="23"/>
        <v>0.4161313347608851</v>
      </c>
      <c r="H49" s="483" t="e">
        <f t="shared" si="23"/>
        <v>#DIV/0!</v>
      </c>
      <c r="I49" s="483" t="e">
        <f t="shared" si="23"/>
        <v>#DIV/0!</v>
      </c>
      <c r="J49" s="483" t="e">
        <f t="shared" si="23"/>
        <v>#DIV/0!</v>
      </c>
      <c r="K49" s="483" t="e">
        <f t="shared" si="23"/>
        <v>#DIV/0!</v>
      </c>
      <c r="L49" s="483" t="e">
        <f>SUM(L48-K48)/L48</f>
        <v>#DIV/0!</v>
      </c>
      <c r="M49" s="482" t="e">
        <f t="shared" ref="M49:N49" si="24">SUM(M48-L48)/M48</f>
        <v>#DIV/0!</v>
      </c>
      <c r="N49" s="482" t="e">
        <f t="shared" si="24"/>
        <v>#DIV/0!</v>
      </c>
      <c r="O49" s="198"/>
      <c r="P49" s="583"/>
    </row>
    <row r="50" spans="1:108" ht="16.5" hidden="1" customHeight="1">
      <c r="A50" s="40"/>
      <c r="B50" s="40"/>
      <c r="C50" s="53"/>
      <c r="D50" s="21"/>
      <c r="E50" s="21"/>
      <c r="F50" s="58"/>
      <c r="G50" s="58"/>
      <c r="H50" s="58"/>
      <c r="I50" s="58"/>
      <c r="J50" s="58"/>
      <c r="K50" s="58"/>
      <c r="L50" s="58"/>
      <c r="M50" s="58"/>
      <c r="N50" s="58"/>
      <c r="O50" s="115" t="e">
        <f t="shared" si="17"/>
        <v>#DIV/0!</v>
      </c>
      <c r="P50" s="245"/>
    </row>
    <row r="51" spans="1:108" ht="16.5" hidden="1" customHeight="1">
      <c r="A51" s="40"/>
      <c r="B51" s="40"/>
      <c r="C51" s="46"/>
      <c r="D51" s="46"/>
      <c r="E51" s="46"/>
      <c r="F51" s="58"/>
      <c r="G51" s="58"/>
      <c r="H51" s="58"/>
      <c r="I51" s="58"/>
      <c r="J51" s="58"/>
      <c r="K51" s="58"/>
      <c r="L51" s="58"/>
      <c r="M51" s="58"/>
      <c r="N51" s="58"/>
      <c r="O51" s="115">
        <f t="shared" si="17"/>
        <v>0</v>
      </c>
      <c r="P51" s="245"/>
    </row>
    <row r="52" spans="1:108" ht="15.75" hidden="1" customHeight="1">
      <c r="A52" s="40"/>
      <c r="B52" s="40"/>
      <c r="P52" s="245"/>
    </row>
    <row r="53" spans="1:108" ht="15.75" hidden="1" customHeight="1">
      <c r="P53" s="245"/>
    </row>
    <row r="54" spans="1:108" s="227" customFormat="1" ht="18" customHeight="1">
      <c r="A54" s="597" t="s">
        <v>13</v>
      </c>
      <c r="B54" s="597"/>
      <c r="C54" s="597"/>
      <c r="D54" s="597"/>
      <c r="E54" s="597"/>
      <c r="F54" s="597"/>
      <c r="G54" s="597"/>
      <c r="H54" s="597"/>
      <c r="I54" s="597"/>
      <c r="J54" s="597"/>
      <c r="K54" s="597"/>
      <c r="L54" s="597"/>
      <c r="M54" s="597"/>
      <c r="N54" s="597"/>
      <c r="O54" s="597"/>
      <c r="P54" s="598"/>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row>
    <row r="55" spans="1:108" ht="15.75" customHeight="1">
      <c r="B55" s="110" t="s">
        <v>70</v>
      </c>
      <c r="C55" s="484">
        <v>303</v>
      </c>
      <c r="D55" s="484">
        <v>313</v>
      </c>
      <c r="E55" s="485">
        <v>330</v>
      </c>
      <c r="F55" s="485">
        <v>348</v>
      </c>
      <c r="G55" s="485">
        <v>358</v>
      </c>
      <c r="H55" s="485"/>
      <c r="I55" s="485"/>
      <c r="J55" s="485"/>
      <c r="K55" s="485"/>
      <c r="L55" s="486"/>
      <c r="M55" s="486"/>
      <c r="N55" s="486"/>
      <c r="O55" s="5"/>
      <c r="P55" s="599"/>
    </row>
    <row r="56" spans="1:108" ht="15.75" customHeight="1">
      <c r="B56" s="40" t="s">
        <v>73</v>
      </c>
      <c r="C56" s="165" t="s">
        <v>74</v>
      </c>
      <c r="D56" s="164">
        <f>D55-C55</f>
        <v>10</v>
      </c>
      <c r="E56" s="164">
        <f>E55-D55</f>
        <v>17</v>
      </c>
      <c r="F56" s="164">
        <f t="shared" ref="F56:G56" si="25">F55-E55</f>
        <v>18</v>
      </c>
      <c r="G56" s="164">
        <f t="shared" si="25"/>
        <v>10</v>
      </c>
      <c r="H56" s="165"/>
      <c r="I56" s="165"/>
      <c r="J56" s="165"/>
      <c r="K56" s="165"/>
      <c r="L56" s="164"/>
      <c r="M56" s="164"/>
      <c r="N56" s="164"/>
      <c r="O56" s="5"/>
      <c r="P56" s="599"/>
    </row>
    <row r="57" spans="1:108" ht="15.75" customHeight="1">
      <c r="B57" s="40" t="s">
        <v>53</v>
      </c>
      <c r="C57" s="177" t="s">
        <v>74</v>
      </c>
      <c r="D57" s="177" t="s">
        <v>74</v>
      </c>
      <c r="E57" s="178">
        <f t="shared" ref="E57" si="26">(E56-D56)/E56</f>
        <v>0.41176470588235292</v>
      </c>
      <c r="F57" s="177">
        <f t="shared" ref="F57:K57" si="27">(F56-E56)/F56</f>
        <v>5.5555555555555552E-2</v>
      </c>
      <c r="G57" s="178">
        <f t="shared" si="27"/>
        <v>-0.8</v>
      </c>
      <c r="H57" s="178" t="e">
        <f t="shared" si="27"/>
        <v>#DIV/0!</v>
      </c>
      <c r="I57" s="178" t="e">
        <f t="shared" si="27"/>
        <v>#DIV/0!</v>
      </c>
      <c r="J57" s="178" t="e">
        <f t="shared" si="27"/>
        <v>#DIV/0!</v>
      </c>
      <c r="K57" s="178" t="e">
        <f t="shared" si="27"/>
        <v>#DIV/0!</v>
      </c>
      <c r="L57" s="177" t="e">
        <f>SUM(L56-K56)/L56</f>
        <v>#DIV/0!</v>
      </c>
      <c r="M57" s="177" t="e">
        <f>SUM(M56-L56)/M56</f>
        <v>#DIV/0!</v>
      </c>
      <c r="N57" s="174" t="e">
        <f t="shared" ref="N57" si="28">(N56-M56)/N56</f>
        <v>#DIV/0!</v>
      </c>
      <c r="O57" s="138"/>
      <c r="P57" s="599"/>
    </row>
    <row r="58" spans="1:108" ht="15.75" customHeight="1">
      <c r="B58" s="40" t="s">
        <v>72</v>
      </c>
      <c r="C58" s="164">
        <v>61</v>
      </c>
      <c r="D58" s="164">
        <v>76</v>
      </c>
      <c r="E58" s="164">
        <v>338</v>
      </c>
      <c r="F58" s="164">
        <v>105</v>
      </c>
      <c r="G58" s="164">
        <v>106</v>
      </c>
      <c r="H58" s="164"/>
      <c r="I58" s="164"/>
      <c r="J58" s="164"/>
      <c r="K58" s="164"/>
      <c r="L58" s="164"/>
      <c r="M58" s="164"/>
      <c r="N58" s="164"/>
      <c r="O58" s="5">
        <f>SUM(C58:N58)</f>
        <v>686</v>
      </c>
      <c r="P58" s="599"/>
    </row>
    <row r="59" spans="1:108" ht="15.75" customHeight="1">
      <c r="B59" s="40" t="s">
        <v>57</v>
      </c>
      <c r="C59" s="178" t="s">
        <v>74</v>
      </c>
      <c r="D59" s="177">
        <f t="shared" ref="D59:K59" si="29">(D58-C58)/D58</f>
        <v>0.19736842105263158</v>
      </c>
      <c r="E59" s="177">
        <f t="shared" si="29"/>
        <v>0.7751479289940828</v>
      </c>
      <c r="F59" s="178">
        <f t="shared" si="29"/>
        <v>-2.2190476190476192</v>
      </c>
      <c r="G59" s="177">
        <f t="shared" si="29"/>
        <v>9.433962264150943E-3</v>
      </c>
      <c r="H59" s="178" t="e">
        <f t="shared" si="29"/>
        <v>#DIV/0!</v>
      </c>
      <c r="I59" s="178" t="e">
        <f t="shared" si="29"/>
        <v>#DIV/0!</v>
      </c>
      <c r="J59" s="177" t="e">
        <f t="shared" si="29"/>
        <v>#DIV/0!</v>
      </c>
      <c r="K59" s="177" t="e">
        <f t="shared" si="29"/>
        <v>#DIV/0!</v>
      </c>
      <c r="L59" s="178" t="e">
        <f>(L58-K58)/L58</f>
        <v>#DIV/0!</v>
      </c>
      <c r="M59" s="174" t="e">
        <f>(M58-L58)/M58</f>
        <v>#DIV/0!</v>
      </c>
      <c r="N59" s="171" t="e">
        <f>(N58-M58)/N58</f>
        <v>#DIV/0!</v>
      </c>
      <c r="O59" s="137"/>
      <c r="P59" s="599"/>
    </row>
    <row r="60" spans="1:108" ht="15.75" customHeight="1">
      <c r="B60" s="40" t="s">
        <v>75</v>
      </c>
      <c r="C60" s="164">
        <v>1160</v>
      </c>
      <c r="D60" s="164">
        <v>220</v>
      </c>
      <c r="E60" s="164">
        <v>2340</v>
      </c>
      <c r="F60" s="164">
        <v>288</v>
      </c>
      <c r="G60" s="164">
        <v>1650</v>
      </c>
      <c r="H60" s="164"/>
      <c r="I60" s="164"/>
      <c r="J60" s="164"/>
      <c r="K60" s="164"/>
      <c r="L60" s="164"/>
      <c r="M60" s="164"/>
      <c r="N60" s="164"/>
      <c r="O60" s="5">
        <f>SUM(C60:N60)</f>
        <v>5658</v>
      </c>
      <c r="P60" s="599"/>
    </row>
    <row r="61" spans="1:108" ht="15.75" customHeight="1">
      <c r="B61" s="197" t="s">
        <v>59</v>
      </c>
      <c r="C61" s="235" t="s">
        <v>74</v>
      </c>
      <c r="D61" s="343">
        <f t="shared" ref="D61" si="30">(D60-C60)/D60</f>
        <v>-4.2727272727272725</v>
      </c>
      <c r="E61" s="235">
        <f t="shared" ref="E61" si="31">(E60-D60)/E60</f>
        <v>0.90598290598290598</v>
      </c>
      <c r="F61" s="236">
        <f t="shared" ref="F61:K61" si="32">(F60-E60)/F60</f>
        <v>-7.125</v>
      </c>
      <c r="G61" s="235">
        <f t="shared" si="32"/>
        <v>0.82545454545454544</v>
      </c>
      <c r="H61" s="235" t="e">
        <f t="shared" si="32"/>
        <v>#DIV/0!</v>
      </c>
      <c r="I61" s="236" t="e">
        <f t="shared" si="32"/>
        <v>#DIV/0!</v>
      </c>
      <c r="J61" s="235" t="e">
        <f t="shared" si="32"/>
        <v>#DIV/0!</v>
      </c>
      <c r="K61" s="236" t="e">
        <f t="shared" si="32"/>
        <v>#DIV/0!</v>
      </c>
      <c r="L61" s="235" t="e">
        <f>SUM(L60-K60)/L60</f>
        <v>#DIV/0!</v>
      </c>
      <c r="M61" s="238" t="e">
        <f t="shared" ref="M61" si="33">SUM(M60-L60)/M60</f>
        <v>#DIV/0!</v>
      </c>
      <c r="N61" s="303" t="e">
        <f t="shared" ref="N61" si="34">SUM(N60-M60)/N60</f>
        <v>#DIV/0!</v>
      </c>
      <c r="O61" s="198"/>
      <c r="P61" s="599"/>
    </row>
    <row r="62" spans="1:108" ht="15">
      <c r="B62" s="596" t="s">
        <v>76</v>
      </c>
      <c r="C62" s="596"/>
      <c r="D62" s="596"/>
      <c r="E62" s="596"/>
      <c r="F62" s="596"/>
      <c r="G62" s="596"/>
      <c r="H62" s="596"/>
      <c r="I62" s="596"/>
      <c r="J62" s="596"/>
      <c r="K62" s="596"/>
      <c r="L62" s="596"/>
      <c r="M62" s="596"/>
      <c r="N62" s="596"/>
      <c r="O62" s="596"/>
      <c r="P62" s="8"/>
    </row>
    <row r="63" spans="1:108" ht="15.95">
      <c r="B63" s="40" t="s">
        <v>77</v>
      </c>
      <c r="C63" s="328">
        <v>0</v>
      </c>
      <c r="D63" s="328">
        <v>200.33</v>
      </c>
      <c r="E63" s="328">
        <v>425.22</v>
      </c>
      <c r="F63" s="353">
        <v>939.13</v>
      </c>
      <c r="G63" s="465">
        <v>2071.27</v>
      </c>
      <c r="H63" s="465"/>
      <c r="I63" s="465"/>
      <c r="J63" s="465"/>
      <c r="K63" s="465"/>
      <c r="L63" s="465"/>
      <c r="M63" s="465"/>
      <c r="N63" s="465"/>
      <c r="O63" s="465"/>
      <c r="P63" s="8"/>
    </row>
    <row r="64" spans="1:108" ht="15.95">
      <c r="B64" s="40" t="s">
        <v>78</v>
      </c>
      <c r="C64" s="329">
        <v>0</v>
      </c>
      <c r="D64" s="329">
        <v>76629</v>
      </c>
      <c r="E64" s="329">
        <v>101945</v>
      </c>
      <c r="F64" s="329">
        <v>97396</v>
      </c>
      <c r="G64" s="329">
        <v>173256</v>
      </c>
      <c r="H64" s="329"/>
      <c r="I64" s="329"/>
      <c r="J64" s="329"/>
      <c r="K64" s="329"/>
      <c r="L64" s="329"/>
      <c r="M64" s="329"/>
      <c r="N64" s="329"/>
      <c r="O64" s="329"/>
      <c r="P64" s="146"/>
    </row>
    <row r="65" spans="2:17" ht="15.95">
      <c r="B65" s="40" t="s">
        <v>75</v>
      </c>
      <c r="C65" s="329">
        <v>0</v>
      </c>
      <c r="D65" s="329">
        <v>179523</v>
      </c>
      <c r="E65" s="329">
        <v>241982</v>
      </c>
      <c r="F65" s="329">
        <v>316002</v>
      </c>
      <c r="G65" s="329">
        <v>611591</v>
      </c>
      <c r="H65" s="329"/>
      <c r="I65" s="329"/>
      <c r="J65" s="329"/>
      <c r="K65" s="329"/>
      <c r="L65" s="329"/>
      <c r="M65" s="329"/>
      <c r="N65" s="329"/>
      <c r="O65" s="329"/>
      <c r="P65" s="146"/>
    </row>
    <row r="66" spans="2:17" ht="15.95">
      <c r="B66" s="40" t="s">
        <v>79</v>
      </c>
      <c r="C66" s="329">
        <v>0</v>
      </c>
      <c r="D66" s="329">
        <v>3672</v>
      </c>
      <c r="E66" s="329">
        <v>4180</v>
      </c>
      <c r="F66" s="329">
        <v>6838</v>
      </c>
      <c r="G66" s="329">
        <v>10636</v>
      </c>
      <c r="H66" s="329"/>
      <c r="I66" s="329"/>
      <c r="J66" s="329"/>
      <c r="K66" s="329"/>
      <c r="L66" s="329"/>
      <c r="M66" s="329"/>
      <c r="N66" s="329"/>
      <c r="O66" s="329"/>
      <c r="P66" s="146"/>
    </row>
    <row r="67" spans="2:17" ht="15.95">
      <c r="B67" s="40" t="s">
        <v>80</v>
      </c>
      <c r="C67" s="329">
        <v>0</v>
      </c>
      <c r="D67" s="329">
        <v>2360</v>
      </c>
      <c r="E67" s="329">
        <v>3009</v>
      </c>
      <c r="F67" s="329">
        <v>3383</v>
      </c>
      <c r="G67" s="329">
        <v>12943</v>
      </c>
      <c r="H67" s="329"/>
      <c r="I67" s="329"/>
      <c r="J67" s="329"/>
      <c r="K67" s="329"/>
      <c r="L67" s="329"/>
      <c r="M67" s="329"/>
      <c r="N67" s="329"/>
      <c r="O67" s="329"/>
      <c r="P67" s="146"/>
    </row>
    <row r="68" spans="2:17" ht="32.1">
      <c r="B68" s="40" t="s">
        <v>81</v>
      </c>
      <c r="C68" s="462">
        <v>0</v>
      </c>
      <c r="D68" s="463">
        <v>0</v>
      </c>
      <c r="E68" s="463">
        <v>0</v>
      </c>
      <c r="F68" s="464">
        <v>6</v>
      </c>
      <c r="G68" s="463">
        <v>14</v>
      </c>
      <c r="H68" s="463"/>
      <c r="I68" s="463"/>
      <c r="J68" s="463"/>
      <c r="K68" s="463"/>
      <c r="L68" s="463"/>
      <c r="M68" s="463"/>
      <c r="N68" s="463"/>
      <c r="O68" s="463"/>
      <c r="P68" s="146"/>
    </row>
    <row r="69" spans="2:17" ht="32.1">
      <c r="B69" s="40" t="s">
        <v>82</v>
      </c>
      <c r="C69" s="460">
        <v>0</v>
      </c>
      <c r="D69" s="460">
        <v>0</v>
      </c>
      <c r="E69" s="460">
        <v>0</v>
      </c>
      <c r="F69" s="461">
        <v>381.58</v>
      </c>
      <c r="G69" s="460">
        <v>1861.32</v>
      </c>
      <c r="H69" s="460"/>
      <c r="I69" s="460"/>
      <c r="J69" s="460"/>
      <c r="K69" s="460"/>
      <c r="L69" s="460"/>
      <c r="M69" s="460"/>
      <c r="N69" s="460"/>
      <c r="O69" s="460"/>
      <c r="P69" s="146"/>
    </row>
    <row r="70" spans="2:17" ht="12.95">
      <c r="B70" s="354" t="s">
        <v>83</v>
      </c>
      <c r="C70" s="355">
        <v>0</v>
      </c>
      <c r="D70" s="355" t="e">
        <f t="shared" ref="D70:I70" si="35">D63/D68</f>
        <v>#DIV/0!</v>
      </c>
      <c r="E70" s="355" t="e">
        <f t="shared" si="35"/>
        <v>#DIV/0!</v>
      </c>
      <c r="F70" s="355">
        <f t="shared" si="35"/>
        <v>156.52166666666668</v>
      </c>
      <c r="G70" s="355">
        <f t="shared" si="35"/>
        <v>147.94785714285715</v>
      </c>
      <c r="H70" s="355" t="e">
        <f t="shared" si="35"/>
        <v>#DIV/0!</v>
      </c>
      <c r="I70" s="355" t="e">
        <f t="shared" si="35"/>
        <v>#DIV/0!</v>
      </c>
      <c r="J70" s="355" t="e">
        <f>J63/J68</f>
        <v>#DIV/0!</v>
      </c>
      <c r="K70" s="355" t="e">
        <f t="shared" ref="K70:O70" si="36">K63/K68</f>
        <v>#DIV/0!</v>
      </c>
      <c r="L70" s="355" t="e">
        <f t="shared" si="36"/>
        <v>#DIV/0!</v>
      </c>
      <c r="M70" s="355" t="e">
        <f t="shared" si="36"/>
        <v>#DIV/0!</v>
      </c>
      <c r="N70" s="355" t="e">
        <f t="shared" si="36"/>
        <v>#DIV/0!</v>
      </c>
      <c r="O70" s="355" t="e">
        <f t="shared" si="36"/>
        <v>#DIV/0!</v>
      </c>
      <c r="P70" s="146"/>
    </row>
    <row r="71" spans="2:17" ht="12.95">
      <c r="B71" s="354" t="s">
        <v>84</v>
      </c>
      <c r="C71" s="356">
        <v>0</v>
      </c>
      <c r="D71" s="356">
        <f t="shared" ref="D71:I71" si="37">D68/D66</f>
        <v>0</v>
      </c>
      <c r="E71" s="356">
        <f t="shared" si="37"/>
        <v>0</v>
      </c>
      <c r="F71" s="356">
        <f t="shared" si="37"/>
        <v>8.774495466510676E-4</v>
      </c>
      <c r="G71" s="356">
        <f t="shared" si="37"/>
        <v>1.3162843174125611E-3</v>
      </c>
      <c r="H71" s="356" t="e">
        <f t="shared" si="37"/>
        <v>#DIV/0!</v>
      </c>
      <c r="I71" s="356" t="e">
        <f t="shared" si="37"/>
        <v>#DIV/0!</v>
      </c>
      <c r="J71" s="356" t="e">
        <f>J68/J66</f>
        <v>#DIV/0!</v>
      </c>
      <c r="K71" s="356" t="e">
        <f t="shared" ref="K71:O71" si="38">K68/K66</f>
        <v>#DIV/0!</v>
      </c>
      <c r="L71" s="356" t="e">
        <f t="shared" si="38"/>
        <v>#DIV/0!</v>
      </c>
      <c r="M71" s="356" t="e">
        <f t="shared" si="38"/>
        <v>#DIV/0!</v>
      </c>
      <c r="N71" s="356" t="e">
        <f t="shared" si="38"/>
        <v>#DIV/0!</v>
      </c>
      <c r="O71" s="356" t="e">
        <f t="shared" si="38"/>
        <v>#DIV/0!</v>
      </c>
      <c r="P71" s="146"/>
    </row>
    <row r="72" spans="2:17" ht="15.75" customHeight="1">
      <c r="B72" s="40"/>
      <c r="C72" s="346"/>
      <c r="D72" s="347"/>
      <c r="E72" s="346"/>
      <c r="F72" s="346"/>
      <c r="G72" s="346"/>
      <c r="H72" s="346"/>
      <c r="I72" s="348"/>
      <c r="J72" s="346"/>
      <c r="K72" s="348"/>
      <c r="L72" s="346"/>
      <c r="M72" s="349"/>
      <c r="N72" s="350"/>
      <c r="O72" s="351"/>
      <c r="P72" s="352"/>
    </row>
    <row r="73" spans="2:17" ht="15.75" customHeight="1">
      <c r="L73" s="257"/>
      <c r="M73" s="257"/>
    </row>
    <row r="74" spans="2:17" ht="27.95">
      <c r="B74" s="577" t="s">
        <v>85</v>
      </c>
      <c r="C74" s="218" t="s">
        <v>86</v>
      </c>
      <c r="D74" s="218" t="s">
        <v>87</v>
      </c>
      <c r="E74" s="218" t="s">
        <v>88</v>
      </c>
      <c r="F74" s="218" t="s">
        <v>89</v>
      </c>
      <c r="J74" s="381" t="s">
        <v>90</v>
      </c>
      <c r="K74" s="382" t="s">
        <v>91</v>
      </c>
      <c r="L74" s="257"/>
      <c r="M74" s="573" t="s">
        <v>92</v>
      </c>
      <c r="N74" s="574"/>
      <c r="O74" s="574"/>
      <c r="P74" s="575"/>
    </row>
    <row r="75" spans="2:17" ht="15.75" customHeight="1">
      <c r="B75" s="577"/>
      <c r="C75" s="247" t="s">
        <v>93</v>
      </c>
      <c r="D75" s="187" t="s">
        <v>94</v>
      </c>
      <c r="E75" s="185">
        <v>0</v>
      </c>
      <c r="F75" s="246">
        <v>0</v>
      </c>
      <c r="J75" s="300"/>
      <c r="K75" s="376"/>
      <c r="L75" s="257"/>
      <c r="M75" s="378"/>
      <c r="N75" s="278" t="s">
        <v>93</v>
      </c>
      <c r="O75" s="278" t="s">
        <v>95</v>
      </c>
      <c r="P75" s="412" t="s">
        <v>96</v>
      </c>
      <c r="Q75" s="257"/>
    </row>
    <row r="76" spans="2:17" ht="15.75" customHeight="1">
      <c r="B76" s="577"/>
      <c r="C76" s="576" t="s">
        <v>97</v>
      </c>
      <c r="D76" s="576"/>
      <c r="E76" s="248">
        <f>SUM(E75:E75)</f>
        <v>0</v>
      </c>
      <c r="F76" s="249">
        <f>SUM(F75:F75)</f>
        <v>0</v>
      </c>
      <c r="I76" s="250"/>
      <c r="J76" s="300"/>
      <c r="K76" s="376"/>
      <c r="L76" s="257"/>
      <c r="M76" s="378" t="s">
        <v>98</v>
      </c>
      <c r="N76" s="150">
        <v>4986</v>
      </c>
      <c r="O76" s="150">
        <v>3460</v>
      </c>
      <c r="P76" s="413"/>
    </row>
    <row r="77" spans="2:17" ht="15.75" customHeight="1">
      <c r="B77" s="577"/>
      <c r="I77" s="250"/>
      <c r="J77" s="300"/>
      <c r="K77" s="376"/>
      <c r="L77" s="257"/>
      <c r="M77" s="378" t="s">
        <v>99</v>
      </c>
      <c r="N77">
        <v>4</v>
      </c>
      <c r="O77">
        <v>8</v>
      </c>
      <c r="P77" s="296"/>
    </row>
    <row r="78" spans="2:17" ht="44.25" customHeight="1">
      <c r="B78" s="577"/>
      <c r="C78" s="218" t="s">
        <v>86</v>
      </c>
      <c r="D78" s="218" t="s">
        <v>87</v>
      </c>
      <c r="E78" s="218" t="s">
        <v>88</v>
      </c>
      <c r="F78" s="218" t="s">
        <v>89</v>
      </c>
      <c r="G78" s="250"/>
      <c r="J78" s="300"/>
      <c r="K78" s="377"/>
      <c r="L78" s="206"/>
      <c r="M78" s="378" t="s">
        <v>100</v>
      </c>
      <c r="N78" s="295">
        <v>508.84</v>
      </c>
      <c r="O78" s="295">
        <v>643.16</v>
      </c>
      <c r="P78" s="377"/>
    </row>
    <row r="79" spans="2:17" ht="15.75" customHeight="1">
      <c r="B79" s="577"/>
      <c r="C79" s="247" t="s">
        <v>95</v>
      </c>
      <c r="D79" s="187" t="s">
        <v>94</v>
      </c>
      <c r="E79" s="185">
        <v>0</v>
      </c>
      <c r="F79" s="246">
        <v>0</v>
      </c>
      <c r="G79" s="250"/>
      <c r="J79" s="378"/>
      <c r="K79" s="377"/>
      <c r="L79" s="150"/>
      <c r="M79" s="414" t="s">
        <v>101</v>
      </c>
      <c r="N79" s="415">
        <f t="shared" ref="N79:P81" si="39">SUM(N76-N84)/N76</f>
        <v>0.90393100681909344</v>
      </c>
      <c r="O79" s="415">
        <f t="shared" si="39"/>
        <v>0.78930635838150287</v>
      </c>
      <c r="P79" s="416" t="e">
        <f t="shared" si="39"/>
        <v>#DIV/0!</v>
      </c>
    </row>
    <row r="80" spans="2:17" ht="15.75" customHeight="1">
      <c r="B80" s="577"/>
      <c r="C80" s="576" t="s">
        <v>97</v>
      </c>
      <c r="D80" s="576"/>
      <c r="E80" s="248">
        <f>SUM(E79:E79)</f>
        <v>0</v>
      </c>
      <c r="F80" s="249">
        <f>SUM(F79:F79)</f>
        <v>0</v>
      </c>
      <c r="J80" s="300"/>
      <c r="K80" s="377"/>
      <c r="M80" s="378" t="s">
        <v>102</v>
      </c>
      <c r="N80" s="415">
        <f t="shared" si="39"/>
        <v>0.75</v>
      </c>
      <c r="O80" s="415">
        <f t="shared" si="39"/>
        <v>1</v>
      </c>
      <c r="P80" s="416" t="e">
        <f t="shared" si="39"/>
        <v>#DIV/0!</v>
      </c>
    </row>
    <row r="81" spans="2:16" ht="15.75" customHeight="1">
      <c r="B81" s="577"/>
      <c r="J81" s="300"/>
      <c r="K81" s="377"/>
      <c r="M81" s="290" t="s">
        <v>103</v>
      </c>
      <c r="N81" s="417">
        <f t="shared" si="39"/>
        <v>0.12634619919817619</v>
      </c>
      <c r="O81" s="417">
        <f t="shared" si="39"/>
        <v>1</v>
      </c>
      <c r="P81" s="418" t="e">
        <f t="shared" si="39"/>
        <v>#DIV/0!</v>
      </c>
    </row>
    <row r="82" spans="2:16" ht="51" customHeight="1">
      <c r="B82" s="577"/>
      <c r="C82" s="218" t="s">
        <v>86</v>
      </c>
      <c r="D82" s="218" t="s">
        <v>87</v>
      </c>
      <c r="E82" s="218" t="s">
        <v>88</v>
      </c>
      <c r="F82" s="218" t="s">
        <v>89</v>
      </c>
      <c r="J82" s="300"/>
      <c r="K82" s="377"/>
      <c r="M82" s="257"/>
      <c r="N82" s="415"/>
      <c r="O82" s="415"/>
      <c r="P82" s="415"/>
    </row>
    <row r="83" spans="2:16" ht="15.75" customHeight="1">
      <c r="B83" s="577"/>
      <c r="C83" s="247" t="s">
        <v>96</v>
      </c>
      <c r="D83" s="187" t="s">
        <v>94</v>
      </c>
      <c r="E83" s="185"/>
      <c r="F83" s="246"/>
      <c r="I83" s="289"/>
      <c r="J83" s="379">
        <f>SUM(J75:J82)</f>
        <v>0</v>
      </c>
      <c r="K83" s="380">
        <f>SUM(K75:K82)</f>
        <v>0</v>
      </c>
      <c r="M83" s="419"/>
      <c r="N83" s="420" t="s">
        <v>93</v>
      </c>
      <c r="O83" s="420" t="s">
        <v>95</v>
      </c>
      <c r="P83" s="421" t="s">
        <v>96</v>
      </c>
    </row>
    <row r="84" spans="2:16" ht="15.75" customHeight="1">
      <c r="B84" s="577"/>
      <c r="C84" s="576" t="s">
        <v>97</v>
      </c>
      <c r="D84" s="576"/>
      <c r="E84" s="248">
        <f>SUM(E83:E83)</f>
        <v>0</v>
      </c>
      <c r="F84" s="249">
        <f>SUM(F83:F83)</f>
        <v>0</v>
      </c>
      <c r="J84" s="257"/>
      <c r="M84" s="378" t="s">
        <v>98</v>
      </c>
      <c r="N84" s="150">
        <v>479</v>
      </c>
      <c r="O84">
        <v>729</v>
      </c>
      <c r="P84" s="413">
        <v>1273</v>
      </c>
    </row>
    <row r="85" spans="2:16" ht="15.75" customHeight="1">
      <c r="B85" s="577"/>
      <c r="M85" s="378" t="s">
        <v>99</v>
      </c>
      <c r="N85">
        <v>1</v>
      </c>
      <c r="O85">
        <v>0</v>
      </c>
      <c r="P85" s="296">
        <v>2</v>
      </c>
    </row>
    <row r="86" spans="2:16" ht="27.95">
      <c r="B86" s="577"/>
      <c r="C86" s="218" t="s">
        <v>86</v>
      </c>
      <c r="D86" s="218" t="s">
        <v>87</v>
      </c>
      <c r="E86" s="218" t="s">
        <v>88</v>
      </c>
      <c r="F86" s="218" t="s">
        <v>89</v>
      </c>
      <c r="M86" s="290" t="s">
        <v>91</v>
      </c>
      <c r="N86" s="291">
        <v>444.55</v>
      </c>
      <c r="O86" s="291">
        <v>0</v>
      </c>
      <c r="P86" s="422">
        <v>186.85</v>
      </c>
    </row>
    <row r="87" spans="2:16" ht="15.75" customHeight="1">
      <c r="B87" s="577"/>
      <c r="C87" s="247" t="s">
        <v>104</v>
      </c>
      <c r="D87" s="187" t="s">
        <v>94</v>
      </c>
      <c r="E87" s="185"/>
      <c r="F87" s="246"/>
    </row>
    <row r="88" spans="2:16" ht="15.75" customHeight="1">
      <c r="B88" s="577"/>
      <c r="C88" s="576" t="s">
        <v>97</v>
      </c>
      <c r="D88" s="576"/>
      <c r="E88" s="248">
        <f>SUM(E87:E87)</f>
        <v>0</v>
      </c>
      <c r="F88" s="249">
        <f>SUM(F87:F87)</f>
        <v>0</v>
      </c>
    </row>
  </sheetData>
  <mergeCells count="26">
    <mergeCell ref="A54:P54"/>
    <mergeCell ref="P55:P61"/>
    <mergeCell ref="O17:O18"/>
    <mergeCell ref="A9:P9"/>
    <mergeCell ref="A28:B28"/>
    <mergeCell ref="B74:B88"/>
    <mergeCell ref="C1:P1"/>
    <mergeCell ref="P2:P3"/>
    <mergeCell ref="P41:P49"/>
    <mergeCell ref="P33:P36"/>
    <mergeCell ref="B38:P38"/>
    <mergeCell ref="A19:P19"/>
    <mergeCell ref="O2:O3"/>
    <mergeCell ref="P20:P27"/>
    <mergeCell ref="A37:B37"/>
    <mergeCell ref="H2:J2"/>
    <mergeCell ref="K2:M2"/>
    <mergeCell ref="A3:B3"/>
    <mergeCell ref="C2:D2"/>
    <mergeCell ref="E2:G2"/>
    <mergeCell ref="B62:O62"/>
    <mergeCell ref="M74:P74"/>
    <mergeCell ref="C76:D76"/>
    <mergeCell ref="C80:D80"/>
    <mergeCell ref="C84:D84"/>
    <mergeCell ref="C88:D88"/>
  </mergeCell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BCE02A-1836-4DB2-8859-9B83352D00D5}">
  <sheetPr codeName="Sheet3"/>
  <dimension ref="A1:CK59"/>
  <sheetViews>
    <sheetView topLeftCell="B18" zoomScale="80" zoomScaleNormal="80" workbookViewId="0">
      <selection activeCell="C32" sqref="C32"/>
    </sheetView>
  </sheetViews>
  <sheetFormatPr defaultColWidth="8.85546875" defaultRowHeight="12.95"/>
  <cols>
    <col min="1" max="1" width="11.42578125" hidden="1" customWidth="1"/>
    <col min="2" max="2" width="12.7109375" customWidth="1"/>
    <col min="3" max="3" width="25.42578125" customWidth="1"/>
    <col min="4" max="17" width="25.42578125" hidden="1" customWidth="1"/>
    <col min="18" max="18" width="32.85546875" hidden="1" customWidth="1"/>
    <col min="19" max="19" width="22.7109375" hidden="1" customWidth="1"/>
    <col min="20" max="20" width="41.42578125" hidden="1" customWidth="1"/>
    <col min="21" max="21" width="30.7109375" hidden="1" customWidth="1"/>
    <col min="22" max="22" width="26.7109375" hidden="1" customWidth="1"/>
    <col min="23" max="23" width="34" hidden="1" customWidth="1"/>
    <col min="24" max="24" width="17.7109375" hidden="1" customWidth="1"/>
    <col min="25" max="25" width="18.28515625" hidden="1" customWidth="1"/>
    <col min="26" max="26" width="17.7109375" hidden="1" customWidth="1"/>
    <col min="27" max="27" width="16.85546875" hidden="1" customWidth="1"/>
    <col min="28" max="28" width="22" hidden="1" customWidth="1"/>
    <col min="29" max="29" width="21.42578125" hidden="1" customWidth="1"/>
    <col min="30" max="38" width="20.140625" hidden="1" customWidth="1"/>
    <col min="39" max="75" width="20.140625" customWidth="1"/>
    <col min="76" max="76" width="12.28515625" style="146" bestFit="1" customWidth="1"/>
    <col min="79" max="79" width="15.85546875" customWidth="1"/>
    <col min="80" max="80" width="12.28515625" bestFit="1" customWidth="1"/>
    <col min="83" max="83" width="22.42578125" customWidth="1"/>
    <col min="84" max="84" width="12.28515625" bestFit="1" customWidth="1"/>
    <col min="85" max="85" width="11.28515625" bestFit="1" customWidth="1"/>
    <col min="87" max="87" width="9.42578125" bestFit="1" customWidth="1"/>
    <col min="88" max="88" width="12.28515625" bestFit="1" customWidth="1"/>
    <col min="89" max="89" width="11.42578125" customWidth="1"/>
  </cols>
  <sheetData>
    <row r="1" spans="1:88" ht="15.75" customHeight="1">
      <c r="A1" s="1"/>
      <c r="B1" s="1"/>
      <c r="C1" s="99"/>
      <c r="D1" s="159"/>
      <c r="E1" s="159"/>
      <c r="F1" s="159"/>
      <c r="G1" s="159"/>
      <c r="H1" s="159"/>
      <c r="I1" s="159"/>
      <c r="J1" s="159"/>
      <c r="K1" s="159"/>
      <c r="L1" s="159"/>
      <c r="M1" s="159"/>
      <c r="N1" s="159"/>
      <c r="O1" s="159" t="s">
        <v>105</v>
      </c>
      <c r="P1" s="159"/>
      <c r="Q1" s="1"/>
      <c r="R1" s="578" t="s">
        <v>106</v>
      </c>
      <c r="S1" s="578"/>
      <c r="T1" s="578"/>
      <c r="U1" s="578"/>
      <c r="V1" s="578"/>
      <c r="W1" s="578"/>
      <c r="X1" s="578"/>
      <c r="Y1" s="578"/>
      <c r="Z1" s="578"/>
      <c r="AA1" s="578"/>
      <c r="AB1" s="578"/>
      <c r="AC1" s="578"/>
      <c r="AD1" s="578"/>
      <c r="AE1" s="578"/>
      <c r="AF1" s="578"/>
      <c r="AG1" s="578"/>
      <c r="AH1" s="578"/>
      <c r="AI1" s="578"/>
      <c r="AJ1" s="578"/>
      <c r="AK1" s="578"/>
      <c r="AL1" s="578"/>
      <c r="AM1" s="578"/>
      <c r="AN1" s="578"/>
      <c r="AO1" s="578"/>
      <c r="AP1" s="578"/>
      <c r="AQ1" s="578"/>
      <c r="AR1" s="578"/>
      <c r="AS1" s="578"/>
      <c r="AT1" s="578"/>
      <c r="AU1" s="578"/>
      <c r="AV1" s="578"/>
      <c r="AW1" s="578"/>
      <c r="AX1" s="578"/>
      <c r="AY1" s="578"/>
      <c r="AZ1" s="578"/>
      <c r="BA1" s="578"/>
      <c r="BB1" s="578"/>
      <c r="BC1" s="578"/>
      <c r="BD1" s="578"/>
      <c r="BE1" s="578"/>
      <c r="BF1" s="578"/>
      <c r="BG1" s="578"/>
      <c r="BH1" s="578"/>
      <c r="BI1" s="578"/>
      <c r="BJ1" s="578"/>
      <c r="BK1" s="578"/>
      <c r="BL1" s="578"/>
      <c r="BM1" s="578"/>
      <c r="BN1" s="578"/>
      <c r="BO1" s="578"/>
      <c r="BP1" s="578"/>
      <c r="BQ1" s="578"/>
      <c r="BR1" s="578"/>
      <c r="BS1" s="578"/>
      <c r="BT1" s="578"/>
      <c r="BU1" s="578"/>
      <c r="BV1" s="578"/>
      <c r="BW1" s="578"/>
      <c r="BX1" s="578"/>
      <c r="BZ1" s="628" t="e" vm="1">
        <v>#VALUE!</v>
      </c>
      <c r="CA1" s="628"/>
      <c r="CB1" s="628"/>
      <c r="CC1" s="628"/>
      <c r="CD1" s="628"/>
      <c r="CE1" s="628"/>
      <c r="CF1" s="628"/>
      <c r="CG1" s="628"/>
      <c r="CH1" s="628"/>
      <c r="CI1" s="628"/>
      <c r="CJ1" s="628"/>
    </row>
    <row r="2" spans="1:88" ht="15.95">
      <c r="A2" s="100"/>
      <c r="B2" s="100" t="s">
        <v>107</v>
      </c>
      <c r="C2" s="100"/>
      <c r="D2" s="630" t="s">
        <v>108</v>
      </c>
      <c r="E2" s="631"/>
      <c r="F2" s="631"/>
      <c r="G2" s="631"/>
      <c r="H2" s="632"/>
      <c r="I2" s="630" t="s">
        <v>109</v>
      </c>
      <c r="J2" s="631"/>
      <c r="K2" s="631"/>
      <c r="L2" s="632"/>
      <c r="M2" s="630" t="s">
        <v>110</v>
      </c>
      <c r="N2" s="631"/>
      <c r="O2" s="631"/>
      <c r="P2" s="632"/>
      <c r="Q2" s="487"/>
      <c r="R2" s="593" t="s">
        <v>93</v>
      </c>
      <c r="S2" s="593"/>
      <c r="T2" s="593"/>
      <c r="U2" s="593"/>
      <c r="V2" s="592" t="s">
        <v>95</v>
      </c>
      <c r="W2" s="593"/>
      <c r="X2" s="593"/>
      <c r="Y2" s="593"/>
      <c r="Z2" s="633"/>
      <c r="AA2" s="592" t="s">
        <v>111</v>
      </c>
      <c r="AB2" s="593"/>
      <c r="AC2" s="593"/>
      <c r="AD2" s="593"/>
      <c r="AE2" s="592" t="s">
        <v>104</v>
      </c>
      <c r="AF2" s="593"/>
      <c r="AG2" s="593"/>
      <c r="AH2" s="593"/>
      <c r="AI2" s="593"/>
      <c r="AJ2" s="592" t="s">
        <v>112</v>
      </c>
      <c r="AK2" s="593"/>
      <c r="AL2" s="593"/>
      <c r="AM2" s="593"/>
      <c r="AN2" s="592" t="s">
        <v>113</v>
      </c>
      <c r="AO2" s="593"/>
      <c r="AP2" s="593"/>
      <c r="AQ2" s="593"/>
      <c r="AR2" s="593"/>
      <c r="AS2" s="592" t="s">
        <v>114</v>
      </c>
      <c r="AT2" s="593"/>
      <c r="AU2" s="593"/>
      <c r="AV2" s="593"/>
      <c r="AW2" s="592" t="s">
        <v>114</v>
      </c>
      <c r="AX2" s="593"/>
      <c r="AY2" s="593"/>
      <c r="AZ2" s="593"/>
      <c r="BA2" s="603" t="s">
        <v>115</v>
      </c>
      <c r="BB2" s="604"/>
      <c r="BC2" s="604"/>
      <c r="BD2" s="604"/>
      <c r="BE2" s="605"/>
      <c r="BF2" s="602" t="s">
        <v>116</v>
      </c>
      <c r="BG2" s="602"/>
      <c r="BH2" s="602"/>
      <c r="BI2" s="602"/>
      <c r="BJ2" s="602"/>
      <c r="BK2" s="602" t="s">
        <v>108</v>
      </c>
      <c r="BL2" s="602"/>
      <c r="BM2" s="602"/>
      <c r="BN2" s="602"/>
      <c r="BO2" s="602" t="s">
        <v>109</v>
      </c>
      <c r="BP2" s="602"/>
      <c r="BQ2" s="602"/>
      <c r="BR2" s="602"/>
      <c r="BS2" s="602" t="s">
        <v>110</v>
      </c>
      <c r="BT2" s="602"/>
      <c r="BU2" s="602"/>
      <c r="BV2" s="602"/>
      <c r="BW2" s="602"/>
      <c r="BX2" s="635" t="s">
        <v>97</v>
      </c>
      <c r="BZ2" s="628"/>
      <c r="CA2" s="628"/>
      <c r="CB2" s="628"/>
      <c r="CC2" s="628"/>
      <c r="CD2" s="628"/>
      <c r="CE2" s="628"/>
      <c r="CF2" s="628"/>
      <c r="CG2" s="628"/>
      <c r="CH2" s="628"/>
      <c r="CI2" s="628"/>
      <c r="CJ2" s="628"/>
    </row>
    <row r="3" spans="1:88" ht="15">
      <c r="A3" s="100"/>
      <c r="B3" s="100"/>
      <c r="C3" s="100"/>
      <c r="D3" s="487"/>
      <c r="E3" s="487"/>
      <c r="F3" s="487"/>
      <c r="G3" s="487"/>
      <c r="H3" s="487"/>
      <c r="I3" s="487"/>
      <c r="J3" s="487"/>
      <c r="K3" s="487"/>
      <c r="L3" s="487"/>
      <c r="M3" s="487"/>
      <c r="N3" s="487"/>
      <c r="O3" s="487"/>
      <c r="P3" s="487"/>
      <c r="Q3" s="487"/>
      <c r="R3" s="430" t="s">
        <v>117</v>
      </c>
      <c r="S3" s="430" t="s">
        <v>118</v>
      </c>
      <c r="T3" s="430" t="s">
        <v>119</v>
      </c>
      <c r="U3" s="430" t="s">
        <v>120</v>
      </c>
      <c r="V3" s="430" t="s">
        <v>121</v>
      </c>
      <c r="W3" s="430" t="s">
        <v>122</v>
      </c>
      <c r="X3" s="430" t="s">
        <v>123</v>
      </c>
      <c r="Y3" s="430" t="s">
        <v>124</v>
      </c>
      <c r="Z3" s="430" t="s">
        <v>125</v>
      </c>
      <c r="AA3" s="430" t="s">
        <v>126</v>
      </c>
      <c r="AB3" s="430" t="s">
        <v>127</v>
      </c>
      <c r="AC3" s="430" t="s">
        <v>128</v>
      </c>
      <c r="AD3" s="430" t="s">
        <v>129</v>
      </c>
      <c r="AE3" s="430" t="s">
        <v>130</v>
      </c>
      <c r="AF3" s="430" t="s">
        <v>131</v>
      </c>
      <c r="AG3" s="430" t="s">
        <v>132</v>
      </c>
      <c r="AH3" s="430" t="s">
        <v>133</v>
      </c>
      <c r="AI3" s="430" t="s">
        <v>134</v>
      </c>
      <c r="AJ3" s="430" t="s">
        <v>135</v>
      </c>
      <c r="AK3" s="430" t="s">
        <v>136</v>
      </c>
      <c r="AL3" s="430" t="s">
        <v>137</v>
      </c>
      <c r="AM3" s="430" t="s">
        <v>138</v>
      </c>
      <c r="AN3" s="430" t="s">
        <v>139</v>
      </c>
      <c r="AO3" s="430" t="s">
        <v>140</v>
      </c>
      <c r="AP3" s="430" t="s">
        <v>141</v>
      </c>
      <c r="AQ3" s="430" t="s">
        <v>142</v>
      </c>
      <c r="AR3" s="430" t="s">
        <v>143</v>
      </c>
      <c r="AS3" s="430" t="s">
        <v>144</v>
      </c>
      <c r="AT3" s="430" t="s">
        <v>145</v>
      </c>
      <c r="AU3" s="430" t="s">
        <v>146</v>
      </c>
      <c r="AV3" s="430" t="s">
        <v>147</v>
      </c>
      <c r="AW3" s="430" t="s">
        <v>144</v>
      </c>
      <c r="AX3" s="430" t="s">
        <v>145</v>
      </c>
      <c r="AY3" s="430" t="s">
        <v>146</v>
      </c>
      <c r="AZ3" s="430" t="s">
        <v>147</v>
      </c>
      <c r="BA3" s="446" t="s">
        <v>148</v>
      </c>
      <c r="BB3" s="446" t="s">
        <v>149</v>
      </c>
      <c r="BC3" s="446" t="s">
        <v>150</v>
      </c>
      <c r="BD3" s="446" t="s">
        <v>151</v>
      </c>
      <c r="BE3" s="446" t="s">
        <v>152</v>
      </c>
      <c r="BF3" s="446" t="s">
        <v>153</v>
      </c>
      <c r="BG3" s="446" t="s">
        <v>154</v>
      </c>
      <c r="BH3" s="446" t="s">
        <v>155</v>
      </c>
      <c r="BI3" s="446" t="s">
        <v>156</v>
      </c>
      <c r="BJ3" s="446" t="s">
        <v>157</v>
      </c>
      <c r="BK3" s="446" t="s">
        <v>158</v>
      </c>
      <c r="BL3" s="446" t="s">
        <v>159</v>
      </c>
      <c r="BM3" s="446" t="s">
        <v>160</v>
      </c>
      <c r="BN3" s="446" t="s">
        <v>161</v>
      </c>
      <c r="BO3" s="446" t="s">
        <v>162</v>
      </c>
      <c r="BP3" s="446" t="s">
        <v>163</v>
      </c>
      <c r="BQ3" s="446" t="s">
        <v>164</v>
      </c>
      <c r="BR3" s="446" t="s">
        <v>165</v>
      </c>
      <c r="BS3" s="446" t="s">
        <v>166</v>
      </c>
      <c r="BT3" s="446" t="s">
        <v>167</v>
      </c>
      <c r="BU3" s="446" t="s">
        <v>168</v>
      </c>
      <c r="BV3" s="446"/>
      <c r="BW3" s="446"/>
      <c r="BX3" s="635"/>
      <c r="BZ3" s="628"/>
      <c r="CA3" s="628"/>
      <c r="CB3" s="628"/>
      <c r="CC3" s="628"/>
      <c r="CD3" s="628"/>
      <c r="CE3" s="628"/>
      <c r="CF3" s="628"/>
      <c r="CG3" s="628"/>
      <c r="CH3" s="628"/>
      <c r="CI3" s="628"/>
      <c r="CJ3" s="628"/>
    </row>
    <row r="4" spans="1:88" ht="18.95">
      <c r="A4" s="386" t="s">
        <v>1</v>
      </c>
      <c r="B4" s="386"/>
      <c r="C4" s="384" t="s">
        <v>1</v>
      </c>
      <c r="D4" s="277" t="s">
        <v>169</v>
      </c>
      <c r="E4" s="277" t="s">
        <v>170</v>
      </c>
      <c r="F4" s="277" t="s">
        <v>171</v>
      </c>
      <c r="G4" s="277" t="s">
        <v>172</v>
      </c>
      <c r="H4" s="277" t="s">
        <v>173</v>
      </c>
      <c r="I4" s="277" t="s">
        <v>174</v>
      </c>
      <c r="J4" s="277" t="s">
        <v>175</v>
      </c>
      <c r="K4" s="277" t="s">
        <v>176</v>
      </c>
      <c r="L4" s="277" t="s">
        <v>177</v>
      </c>
      <c r="M4" s="277" t="s">
        <v>178</v>
      </c>
      <c r="N4" s="277" t="s">
        <v>179</v>
      </c>
      <c r="O4" s="277" t="s">
        <v>180</v>
      </c>
      <c r="P4" s="277" t="s">
        <v>181</v>
      </c>
      <c r="Q4" s="277"/>
      <c r="R4" s="101" t="s">
        <v>182</v>
      </c>
      <c r="S4" s="101" t="s">
        <v>183</v>
      </c>
      <c r="T4" s="101" t="s">
        <v>184</v>
      </c>
      <c r="U4" s="101" t="s">
        <v>185</v>
      </c>
      <c r="V4" s="101" t="s">
        <v>186</v>
      </c>
      <c r="W4" s="101" t="s">
        <v>187</v>
      </c>
      <c r="X4" s="101" t="s">
        <v>188</v>
      </c>
      <c r="Y4" s="101" t="s">
        <v>189</v>
      </c>
      <c r="Z4" s="101" t="s">
        <v>190</v>
      </c>
      <c r="AA4" s="101" t="s">
        <v>191</v>
      </c>
      <c r="AB4" s="101" t="s">
        <v>192</v>
      </c>
      <c r="AC4" s="101" t="s">
        <v>193</v>
      </c>
      <c r="AD4" s="101" t="s">
        <v>194</v>
      </c>
      <c r="AE4" s="101" t="s">
        <v>182</v>
      </c>
      <c r="AF4" s="101" t="s">
        <v>183</v>
      </c>
      <c r="AG4" s="101" t="s">
        <v>184</v>
      </c>
      <c r="AH4" s="101" t="s">
        <v>185</v>
      </c>
      <c r="AI4" s="101" t="s">
        <v>195</v>
      </c>
      <c r="AJ4" s="101" t="s">
        <v>196</v>
      </c>
      <c r="AK4" s="101" t="s">
        <v>197</v>
      </c>
      <c r="AL4" s="101" t="s">
        <v>198</v>
      </c>
      <c r="AM4" s="101" t="s">
        <v>199</v>
      </c>
      <c r="AN4" s="101" t="s">
        <v>200</v>
      </c>
      <c r="AO4" s="101" t="s">
        <v>201</v>
      </c>
      <c r="AP4" s="101" t="s">
        <v>202</v>
      </c>
      <c r="AQ4" s="101" t="s">
        <v>203</v>
      </c>
      <c r="AR4" s="101" t="s">
        <v>203</v>
      </c>
      <c r="AS4" s="101" t="s">
        <v>182</v>
      </c>
      <c r="AT4" s="101" t="s">
        <v>183</v>
      </c>
      <c r="AU4" s="101" t="s">
        <v>184</v>
      </c>
      <c r="AV4" s="101" t="s">
        <v>185</v>
      </c>
      <c r="AW4" s="101" t="s">
        <v>182</v>
      </c>
      <c r="AX4" s="101" t="s">
        <v>183</v>
      </c>
      <c r="AY4" s="101" t="s">
        <v>184</v>
      </c>
      <c r="AZ4" s="101" t="s">
        <v>185</v>
      </c>
      <c r="BA4" s="101" t="s">
        <v>186</v>
      </c>
      <c r="BB4" s="101" t="s">
        <v>187</v>
      </c>
      <c r="BC4" s="101" t="s">
        <v>188</v>
      </c>
      <c r="BD4" s="101" t="s">
        <v>189</v>
      </c>
      <c r="BE4" s="101" t="s">
        <v>204</v>
      </c>
      <c r="BF4" s="101" t="s">
        <v>205</v>
      </c>
      <c r="BG4" s="101" t="s">
        <v>206</v>
      </c>
      <c r="BH4" s="101" t="s">
        <v>207</v>
      </c>
      <c r="BI4" s="101" t="s">
        <v>208</v>
      </c>
      <c r="BJ4" s="101" t="s">
        <v>209</v>
      </c>
      <c r="BK4" s="101" t="s">
        <v>210</v>
      </c>
      <c r="BL4" s="101" t="s">
        <v>211</v>
      </c>
      <c r="BM4" s="101" t="s">
        <v>212</v>
      </c>
      <c r="BN4" s="101" t="s">
        <v>213</v>
      </c>
      <c r="BO4" s="101" t="s">
        <v>191</v>
      </c>
      <c r="BP4" s="101" t="s">
        <v>192</v>
      </c>
      <c r="BQ4" s="101" t="s">
        <v>193</v>
      </c>
      <c r="BR4" s="101" t="s">
        <v>214</v>
      </c>
      <c r="BS4" s="101" t="s">
        <v>205</v>
      </c>
      <c r="BT4" s="101" t="s">
        <v>206</v>
      </c>
      <c r="BU4" s="447" t="s">
        <v>207</v>
      </c>
      <c r="BV4" s="448" t="s">
        <v>208</v>
      </c>
      <c r="BW4" s="448" t="s">
        <v>215</v>
      </c>
      <c r="BX4" s="635"/>
      <c r="BZ4" s="628"/>
      <c r="CA4" s="628"/>
      <c r="CB4" s="628"/>
      <c r="CC4" s="628"/>
      <c r="CD4" s="628"/>
      <c r="CE4" s="628"/>
      <c r="CF4" s="628"/>
      <c r="CG4" s="628"/>
      <c r="CH4" s="628"/>
      <c r="CI4" s="628"/>
      <c r="CJ4" s="628"/>
    </row>
    <row r="5" spans="1:88" ht="15.75" customHeight="1">
      <c r="A5" s="634" t="s">
        <v>216</v>
      </c>
      <c r="B5" s="634"/>
      <c r="C5" s="634"/>
      <c r="D5" s="634"/>
      <c r="E5" s="634"/>
      <c r="F5" s="634"/>
      <c r="G5" s="634"/>
      <c r="H5" s="634"/>
      <c r="I5" s="634"/>
      <c r="J5" s="634"/>
      <c r="K5" s="634"/>
      <c r="L5" s="634"/>
      <c r="M5" s="634"/>
      <c r="N5" s="634"/>
      <c r="O5" s="634"/>
      <c r="P5" s="634"/>
      <c r="Q5" s="634"/>
      <c r="R5" s="634"/>
      <c r="S5" s="634"/>
      <c r="T5" s="634"/>
      <c r="U5" s="634"/>
      <c r="V5" s="634"/>
      <c r="W5" s="634"/>
      <c r="X5" s="634"/>
      <c r="Y5" s="634"/>
      <c r="Z5" s="634"/>
      <c r="AA5" s="634"/>
      <c r="AB5" s="634"/>
      <c r="AC5" s="634"/>
      <c r="AD5" s="634"/>
      <c r="AE5" s="634"/>
      <c r="AF5" s="634"/>
      <c r="AG5" s="634"/>
      <c r="AH5" s="634"/>
      <c r="AI5" s="634"/>
      <c r="AJ5" s="634"/>
      <c r="AK5" s="634"/>
      <c r="AL5" s="634"/>
      <c r="AM5" s="634"/>
      <c r="AN5" s="634"/>
      <c r="AO5" s="634"/>
      <c r="AP5" s="634"/>
      <c r="AQ5" s="634"/>
      <c r="AR5" s="634"/>
      <c r="AS5" s="634"/>
      <c r="AT5" s="634"/>
      <c r="AU5" s="634"/>
      <c r="AV5" s="634"/>
      <c r="AW5" s="634"/>
      <c r="AX5" s="634"/>
      <c r="AY5" s="634"/>
      <c r="AZ5" s="634"/>
      <c r="BA5" s="634"/>
      <c r="BB5" s="634"/>
      <c r="BC5" s="634"/>
      <c r="BD5" s="634"/>
      <c r="BE5" s="634"/>
      <c r="BF5" s="634"/>
      <c r="BG5" s="634"/>
      <c r="BH5" s="634"/>
      <c r="BI5" s="634"/>
      <c r="BJ5" s="634"/>
      <c r="BK5" s="634"/>
      <c r="BL5" s="634"/>
      <c r="BM5" s="634"/>
      <c r="BN5" s="634"/>
      <c r="BO5" s="634"/>
      <c r="BP5" s="634"/>
      <c r="BQ5" s="634"/>
      <c r="BR5" s="634"/>
      <c r="BS5" s="634"/>
      <c r="BT5" s="634"/>
      <c r="BU5" s="634"/>
      <c r="BV5" s="634"/>
      <c r="BW5" s="634"/>
      <c r="BX5" s="634"/>
      <c r="BZ5" s="628"/>
      <c r="CA5" s="628"/>
      <c r="CB5" s="628"/>
      <c r="CC5" s="628"/>
      <c r="CD5" s="628"/>
      <c r="CE5" s="628"/>
      <c r="CF5" s="628"/>
      <c r="CG5" s="628"/>
      <c r="CH5" s="628"/>
      <c r="CI5" s="628"/>
      <c r="CJ5" s="628"/>
    </row>
    <row r="6" spans="1:88" ht="15.75" customHeight="1">
      <c r="A6" s="468"/>
      <c r="B6" s="571" t="s">
        <v>217</v>
      </c>
      <c r="C6" s="161" t="s">
        <v>218</v>
      </c>
      <c r="D6" s="468"/>
      <c r="E6" s="468"/>
      <c r="F6" s="468"/>
      <c r="G6" s="468"/>
      <c r="H6" s="468"/>
      <c r="I6" s="468"/>
      <c r="J6" s="468"/>
      <c r="K6" s="468"/>
      <c r="L6" s="468"/>
      <c r="M6" s="468"/>
      <c r="N6" s="468"/>
      <c r="O6" s="468"/>
      <c r="P6" s="468"/>
      <c r="Q6" s="468"/>
      <c r="R6" s="315">
        <v>4</v>
      </c>
      <c r="S6" s="315">
        <v>2</v>
      </c>
      <c r="T6" s="315">
        <v>4</v>
      </c>
      <c r="U6" s="315">
        <v>3</v>
      </c>
      <c r="V6" s="315">
        <v>2</v>
      </c>
      <c r="W6" s="315">
        <v>8</v>
      </c>
      <c r="X6" s="315">
        <v>8</v>
      </c>
      <c r="Y6" s="315">
        <v>10</v>
      </c>
      <c r="Z6" s="315">
        <v>4</v>
      </c>
      <c r="AA6" s="315">
        <v>6</v>
      </c>
      <c r="AB6" s="315">
        <v>6</v>
      </c>
      <c r="AC6" s="315">
        <v>4</v>
      </c>
      <c r="AD6" s="315">
        <v>4</v>
      </c>
      <c r="AE6" s="315">
        <v>6</v>
      </c>
      <c r="AF6" s="315">
        <v>7</v>
      </c>
      <c r="AG6" s="315">
        <v>14</v>
      </c>
      <c r="AH6" s="315">
        <v>8</v>
      </c>
      <c r="AI6" s="315">
        <v>6</v>
      </c>
      <c r="AJ6" s="315">
        <v>6</v>
      </c>
      <c r="AK6" s="315">
        <v>7</v>
      </c>
      <c r="AL6" s="315">
        <v>7</v>
      </c>
      <c r="AM6" s="315">
        <v>14</v>
      </c>
      <c r="AN6" s="315">
        <v>6</v>
      </c>
      <c r="AO6" s="315">
        <v>6</v>
      </c>
      <c r="AP6" s="315"/>
      <c r="AQ6" s="315"/>
      <c r="AR6" s="315"/>
      <c r="AS6" s="315"/>
      <c r="AT6" s="315"/>
      <c r="AU6" s="315"/>
      <c r="AV6" s="315"/>
      <c r="AW6" s="315"/>
      <c r="AX6" s="315"/>
      <c r="AY6" s="315"/>
      <c r="AZ6" s="315"/>
      <c r="BA6" s="315"/>
      <c r="BB6" s="315"/>
      <c r="BC6" s="315"/>
      <c r="BD6" s="315"/>
      <c r="BE6" s="315"/>
      <c r="BF6" s="315"/>
      <c r="BG6" s="315"/>
      <c r="BH6" s="315"/>
      <c r="BI6" s="315"/>
      <c r="BJ6" s="315"/>
      <c r="BK6" s="315"/>
      <c r="BL6" s="315"/>
      <c r="BM6" s="315"/>
      <c r="BN6" s="315"/>
      <c r="BO6" s="315"/>
      <c r="BP6" s="315"/>
      <c r="BQ6" s="315"/>
      <c r="BR6" s="315"/>
      <c r="BS6" s="315"/>
      <c r="BT6" s="315"/>
      <c r="BU6" s="315"/>
      <c r="BV6" s="315"/>
      <c r="BW6" s="315"/>
      <c r="BX6" s="468"/>
      <c r="BZ6" s="628"/>
      <c r="CA6" s="628"/>
      <c r="CB6" s="628"/>
      <c r="CC6" s="628"/>
      <c r="CD6" s="628"/>
      <c r="CE6" s="628"/>
      <c r="CF6" s="628"/>
      <c r="CG6" s="628"/>
      <c r="CH6" s="628"/>
      <c r="CI6" s="628"/>
      <c r="CJ6" s="628"/>
    </row>
    <row r="7" spans="1:88" ht="15.95">
      <c r="A7" s="18"/>
      <c r="B7" s="571"/>
      <c r="C7" s="161" t="s">
        <v>219</v>
      </c>
      <c r="D7" s="165">
        <v>11</v>
      </c>
      <c r="E7" s="165">
        <v>33</v>
      </c>
      <c r="F7" s="165">
        <v>38</v>
      </c>
      <c r="G7" s="165">
        <v>29</v>
      </c>
      <c r="H7" s="165">
        <v>67</v>
      </c>
      <c r="I7" s="165">
        <v>19</v>
      </c>
      <c r="J7" s="165">
        <v>783</v>
      </c>
      <c r="K7" s="165">
        <v>73</v>
      </c>
      <c r="L7" s="165">
        <v>30</v>
      </c>
      <c r="M7" s="165">
        <v>1239</v>
      </c>
      <c r="N7" s="165">
        <v>407</v>
      </c>
      <c r="O7" s="165">
        <v>8</v>
      </c>
      <c r="P7" s="165">
        <v>57</v>
      </c>
      <c r="Q7" s="165"/>
      <c r="R7" s="165">
        <v>5</v>
      </c>
      <c r="S7" s="164">
        <v>1</v>
      </c>
      <c r="T7" s="164">
        <v>2</v>
      </c>
      <c r="U7" s="164">
        <v>15</v>
      </c>
      <c r="V7" s="164">
        <v>3</v>
      </c>
      <c r="W7" s="164">
        <v>10</v>
      </c>
      <c r="X7" s="164">
        <v>11</v>
      </c>
      <c r="Y7" s="164">
        <v>5</v>
      </c>
      <c r="Z7" s="164">
        <v>9</v>
      </c>
      <c r="AA7" s="164">
        <v>38</v>
      </c>
      <c r="AB7" s="164">
        <v>18</v>
      </c>
      <c r="AC7" s="164">
        <v>25</v>
      </c>
      <c r="AD7" s="164">
        <v>21</v>
      </c>
      <c r="AE7" s="164">
        <v>25</v>
      </c>
      <c r="AF7" s="164">
        <v>25</v>
      </c>
      <c r="AG7" s="164">
        <v>144</v>
      </c>
      <c r="AH7" s="164">
        <v>138</v>
      </c>
      <c r="AI7" s="164">
        <v>93</v>
      </c>
      <c r="AJ7" s="164">
        <v>86</v>
      </c>
      <c r="AK7" s="164">
        <v>49</v>
      </c>
      <c r="AL7" s="164">
        <v>38</v>
      </c>
      <c r="AM7" s="164">
        <v>19</v>
      </c>
      <c r="AN7" s="164">
        <v>16</v>
      </c>
      <c r="AO7" s="164">
        <v>16</v>
      </c>
      <c r="AP7" s="164"/>
      <c r="AQ7" s="164"/>
      <c r="AR7" s="164"/>
      <c r="AS7" s="164"/>
      <c r="AT7" s="164"/>
      <c r="AU7" s="164"/>
      <c r="AV7" s="164"/>
      <c r="AW7" s="164"/>
      <c r="AX7" s="164"/>
      <c r="AY7" s="164"/>
      <c r="AZ7" s="164"/>
      <c r="BA7" s="164"/>
      <c r="BB7" s="164"/>
      <c r="BC7" s="164"/>
      <c r="BD7" s="164"/>
      <c r="BE7" s="164"/>
      <c r="BF7" s="164"/>
      <c r="BG7" s="164"/>
      <c r="BH7" s="164"/>
      <c r="BI7" s="164"/>
      <c r="BJ7" s="164"/>
      <c r="BK7" s="164"/>
      <c r="BL7" s="164"/>
      <c r="BM7" s="164"/>
      <c r="BN7" s="164"/>
      <c r="BO7" s="164"/>
      <c r="BP7" s="164"/>
      <c r="BQ7" s="164"/>
      <c r="BR7" s="164"/>
      <c r="BS7" s="164"/>
      <c r="BT7" s="164"/>
      <c r="BU7" s="164"/>
      <c r="BV7" s="164"/>
      <c r="BW7" s="164"/>
      <c r="BX7" s="259">
        <f>SUM(R7:AD7)</f>
        <v>163</v>
      </c>
      <c r="BZ7" s="628"/>
      <c r="CA7" s="628"/>
      <c r="CB7" s="628"/>
      <c r="CC7" s="628"/>
      <c r="CD7" s="628"/>
      <c r="CE7" s="628"/>
      <c r="CF7" s="628"/>
      <c r="CG7" s="628"/>
      <c r="CH7" s="628"/>
      <c r="CI7" s="628"/>
      <c r="CJ7" s="628"/>
    </row>
    <row r="8" spans="1:88" ht="15.95">
      <c r="A8" s="18"/>
      <c r="B8" s="571"/>
      <c r="C8" s="161" t="s">
        <v>220</v>
      </c>
      <c r="D8" s="165"/>
      <c r="E8" s="165"/>
      <c r="F8" s="165"/>
      <c r="G8" s="165"/>
      <c r="H8" s="165"/>
      <c r="I8" s="165"/>
      <c r="J8" s="165"/>
      <c r="K8" s="165"/>
      <c r="L8" s="165"/>
      <c r="M8" s="165"/>
      <c r="N8" s="165"/>
      <c r="O8" s="165"/>
      <c r="P8" s="165"/>
      <c r="Q8" s="165"/>
      <c r="R8" s="165"/>
      <c r="S8" s="164"/>
      <c r="T8" s="178">
        <f t="shared" ref="T8:Y8" si="0">SUM(T7-T6)/T7</f>
        <v>-1</v>
      </c>
      <c r="U8" s="177">
        <f t="shared" si="0"/>
        <v>0.8</v>
      </c>
      <c r="V8" s="177">
        <f t="shared" si="0"/>
        <v>0.33333333333333331</v>
      </c>
      <c r="W8" s="177">
        <f t="shared" si="0"/>
        <v>0.2</v>
      </c>
      <c r="X8" s="177">
        <f t="shared" si="0"/>
        <v>0.27272727272727271</v>
      </c>
      <c r="Y8" s="178">
        <f t="shared" si="0"/>
        <v>-1</v>
      </c>
      <c r="Z8" s="164">
        <f>SUM(Z7-Z6)/Z7</f>
        <v>0.55555555555555558</v>
      </c>
      <c r="AA8" s="177">
        <f>SUM(AA7-AA6)/AA7</f>
        <v>0.84210526315789469</v>
      </c>
      <c r="AB8" s="177">
        <f>SUM(AB7-AB6)/AB7</f>
        <v>0.66666666666666663</v>
      </c>
      <c r="AC8" s="177">
        <f>SUM(AC7-AC6)/AC7</f>
        <v>0.84</v>
      </c>
      <c r="AD8" s="177">
        <f>SUM(AD7-AD6)/AD7</f>
        <v>0.80952380952380953</v>
      </c>
      <c r="AE8" s="177">
        <f t="shared" ref="AE8:AI8" si="1">SUM(AE7-AE6)/AE7</f>
        <v>0.76</v>
      </c>
      <c r="AF8" s="177">
        <f t="shared" si="1"/>
        <v>0.72</v>
      </c>
      <c r="AG8" s="177">
        <f t="shared" si="1"/>
        <v>0.90277777777777779</v>
      </c>
      <c r="AH8" s="177">
        <f t="shared" si="1"/>
        <v>0.94202898550724634</v>
      </c>
      <c r="AI8" s="177">
        <f t="shared" si="1"/>
        <v>0.93548387096774188</v>
      </c>
      <c r="AJ8" s="177">
        <f t="shared" ref="AJ8:AO8" si="2">SUM(AJ7-AJ6)/AJ7</f>
        <v>0.93023255813953487</v>
      </c>
      <c r="AK8" s="177">
        <f t="shared" si="2"/>
        <v>0.8571428571428571</v>
      </c>
      <c r="AL8" s="177">
        <f t="shared" si="2"/>
        <v>0.81578947368421051</v>
      </c>
      <c r="AM8" s="177">
        <f t="shared" si="2"/>
        <v>0.26315789473684209</v>
      </c>
      <c r="AN8" s="177">
        <f t="shared" si="2"/>
        <v>0.625</v>
      </c>
      <c r="AO8" s="177">
        <f t="shared" si="2"/>
        <v>0.625</v>
      </c>
      <c r="AP8" s="177"/>
      <c r="AQ8" s="177"/>
      <c r="AR8" s="177"/>
      <c r="AS8" s="177"/>
      <c r="AT8" s="177"/>
      <c r="AU8" s="177"/>
      <c r="AV8" s="177"/>
      <c r="AW8" s="177"/>
      <c r="AX8" s="177"/>
      <c r="AY8" s="177"/>
      <c r="AZ8" s="177"/>
      <c r="BA8" s="177"/>
      <c r="BB8" s="177"/>
      <c r="BC8" s="177"/>
      <c r="BD8" s="177"/>
      <c r="BE8" s="177"/>
      <c r="BF8" s="177"/>
      <c r="BG8" s="177"/>
      <c r="BH8" s="177"/>
      <c r="BI8" s="177"/>
      <c r="BJ8" s="177"/>
      <c r="BK8" s="177"/>
      <c r="BL8" s="177"/>
      <c r="BM8" s="177"/>
      <c r="BN8" s="177"/>
      <c r="BO8" s="177"/>
      <c r="BP8" s="177"/>
      <c r="BQ8" s="177"/>
      <c r="BR8" s="177"/>
      <c r="BS8" s="177"/>
      <c r="BT8" s="177"/>
      <c r="BU8" s="177"/>
      <c r="BV8" s="177"/>
      <c r="BW8" s="177"/>
      <c r="BX8" s="259"/>
      <c r="BZ8" s="628"/>
      <c r="CA8" s="628"/>
      <c r="CB8" s="628"/>
      <c r="CC8" s="628"/>
      <c r="CD8" s="628"/>
      <c r="CE8" s="628"/>
      <c r="CF8" s="628"/>
      <c r="CG8" s="628"/>
      <c r="CH8" s="628"/>
      <c r="CI8" s="628"/>
      <c r="CJ8" s="628"/>
    </row>
    <row r="9" spans="1:88" ht="15.95">
      <c r="A9" s="110"/>
      <c r="B9" s="571"/>
      <c r="C9" s="162" t="s">
        <v>221</v>
      </c>
      <c r="D9" s="162"/>
      <c r="E9" s="162"/>
      <c r="F9" s="162"/>
      <c r="G9" s="162"/>
      <c r="H9" s="162"/>
      <c r="I9" s="162"/>
      <c r="J9" s="162"/>
      <c r="K9" s="162"/>
      <c r="L9" s="162"/>
      <c r="M9" s="162"/>
      <c r="N9" s="162"/>
      <c r="O9" s="162"/>
      <c r="P9" s="162"/>
      <c r="Q9" s="162"/>
      <c r="R9" s="488">
        <v>0</v>
      </c>
      <c r="S9" s="488">
        <v>0</v>
      </c>
      <c r="T9" s="488">
        <v>0</v>
      </c>
      <c r="U9" s="488">
        <v>0</v>
      </c>
      <c r="V9" s="488">
        <v>0</v>
      </c>
      <c r="W9" s="489">
        <v>0</v>
      </c>
      <c r="X9" s="489">
        <v>0</v>
      </c>
      <c r="Y9" s="489">
        <v>0</v>
      </c>
      <c r="Z9" s="489">
        <v>0</v>
      </c>
      <c r="AA9" s="489">
        <v>0</v>
      </c>
      <c r="AB9" s="489">
        <v>0</v>
      </c>
      <c r="AC9" s="488">
        <v>0</v>
      </c>
      <c r="AD9" s="490">
        <v>0</v>
      </c>
      <c r="AE9" s="490">
        <v>0</v>
      </c>
      <c r="AF9" s="490">
        <v>0</v>
      </c>
      <c r="AG9" s="490">
        <v>0</v>
      </c>
      <c r="AH9" s="490">
        <v>0</v>
      </c>
      <c r="AI9" s="490">
        <v>0</v>
      </c>
      <c r="AJ9" s="490">
        <v>0</v>
      </c>
      <c r="AK9" s="490">
        <v>0</v>
      </c>
      <c r="AL9" s="490">
        <v>0</v>
      </c>
      <c r="AM9" s="490">
        <v>0</v>
      </c>
      <c r="AN9" s="490">
        <v>0</v>
      </c>
      <c r="AO9" s="490">
        <v>0</v>
      </c>
      <c r="AP9" s="490"/>
      <c r="AQ9" s="490"/>
      <c r="AR9" s="490"/>
      <c r="AS9" s="490"/>
      <c r="AT9" s="490"/>
      <c r="AU9" s="490"/>
      <c r="AV9" s="490"/>
      <c r="AW9" s="490"/>
      <c r="AX9" s="490"/>
      <c r="AY9" s="490"/>
      <c r="AZ9" s="490"/>
      <c r="BA9" s="490"/>
      <c r="BB9" s="490"/>
      <c r="BC9" s="490"/>
      <c r="BD9" s="490"/>
      <c r="BE9" s="490"/>
      <c r="BF9" s="490"/>
      <c r="BG9" s="490"/>
      <c r="BH9" s="490"/>
      <c r="BI9" s="490"/>
      <c r="BJ9" s="490"/>
      <c r="BK9" s="490"/>
      <c r="BL9" s="490"/>
      <c r="BM9" s="490"/>
      <c r="BN9" s="490"/>
      <c r="BO9" s="490"/>
      <c r="BP9" s="490"/>
      <c r="BQ9" s="490"/>
      <c r="BR9" s="490"/>
      <c r="BS9" s="490"/>
      <c r="BT9" s="490"/>
      <c r="BU9" s="490"/>
      <c r="BV9" s="490"/>
      <c r="BW9" s="490"/>
      <c r="BX9" s="260"/>
      <c r="BZ9" s="628"/>
      <c r="CA9" s="628"/>
      <c r="CB9" s="628"/>
      <c r="CC9" s="628"/>
      <c r="CD9" s="628"/>
      <c r="CE9" s="628"/>
      <c r="CF9" s="628"/>
      <c r="CG9" s="628"/>
      <c r="CH9" s="628"/>
      <c r="CI9" s="628"/>
      <c r="CJ9" s="628"/>
    </row>
    <row r="10" spans="1:88" ht="15.95">
      <c r="A10" s="110"/>
      <c r="B10" s="571"/>
      <c r="C10" s="162" t="s">
        <v>222</v>
      </c>
      <c r="D10" s="162"/>
      <c r="E10" s="214"/>
      <c r="F10" s="215"/>
      <c r="G10" s="215"/>
      <c r="H10" s="215"/>
      <c r="I10" s="215"/>
      <c r="J10" s="215"/>
      <c r="K10" s="215"/>
      <c r="L10" s="215"/>
      <c r="M10" s="215"/>
      <c r="N10" s="215"/>
      <c r="O10" s="215"/>
      <c r="P10" s="216"/>
      <c r="Q10" s="216"/>
      <c r="R10" s="491">
        <v>0</v>
      </c>
      <c r="S10" s="491">
        <v>0</v>
      </c>
      <c r="T10" s="491">
        <v>0</v>
      </c>
      <c r="U10" s="491">
        <v>0</v>
      </c>
      <c r="V10" s="491">
        <v>0</v>
      </c>
      <c r="W10" s="491">
        <v>0</v>
      </c>
      <c r="X10" s="491">
        <v>0</v>
      </c>
      <c r="Y10" s="491">
        <v>0</v>
      </c>
      <c r="Z10" s="491">
        <v>0</v>
      </c>
      <c r="AA10" s="491">
        <v>0</v>
      </c>
      <c r="AB10" s="491">
        <v>0</v>
      </c>
      <c r="AC10" s="491">
        <v>0</v>
      </c>
      <c r="AD10" s="492">
        <v>0</v>
      </c>
      <c r="AE10" s="492">
        <v>0</v>
      </c>
      <c r="AF10" s="492">
        <v>0</v>
      </c>
      <c r="AG10" s="492">
        <v>0</v>
      </c>
      <c r="AH10" s="492">
        <v>0</v>
      </c>
      <c r="AI10" s="492">
        <v>0</v>
      </c>
      <c r="AJ10" s="492">
        <v>0</v>
      </c>
      <c r="AK10" s="492">
        <v>0</v>
      </c>
      <c r="AL10" s="492">
        <v>0</v>
      </c>
      <c r="AM10" s="492">
        <v>0</v>
      </c>
      <c r="AN10" s="492">
        <v>0</v>
      </c>
      <c r="AO10" s="492">
        <v>0</v>
      </c>
      <c r="AP10" s="492"/>
      <c r="AQ10" s="492"/>
      <c r="AR10" s="492"/>
      <c r="AS10" s="492"/>
      <c r="AT10" s="492"/>
      <c r="AU10" s="492"/>
      <c r="AV10" s="492"/>
      <c r="AW10" s="492"/>
      <c r="AX10" s="492"/>
      <c r="AY10" s="492"/>
      <c r="AZ10" s="492"/>
      <c r="BA10" s="492"/>
      <c r="BB10" s="492"/>
      <c r="BC10" s="492"/>
      <c r="BD10" s="492"/>
      <c r="BE10" s="492"/>
      <c r="BF10" s="492"/>
      <c r="BG10" s="492"/>
      <c r="BH10" s="492"/>
      <c r="BI10" s="492"/>
      <c r="BJ10" s="492"/>
      <c r="BK10" s="492"/>
      <c r="BL10" s="492"/>
      <c r="BM10" s="492"/>
      <c r="BN10" s="492"/>
      <c r="BO10" s="492"/>
      <c r="BP10" s="492"/>
      <c r="BQ10" s="492"/>
      <c r="BR10" s="492"/>
      <c r="BS10" s="492"/>
      <c r="BT10" s="492"/>
      <c r="BU10" s="492"/>
      <c r="BV10" s="492"/>
      <c r="BW10" s="492"/>
      <c r="BX10" s="260"/>
      <c r="BZ10" s="628"/>
      <c r="CA10" s="628"/>
      <c r="CB10" s="628"/>
      <c r="CC10" s="628"/>
      <c r="CD10" s="628"/>
      <c r="CE10" s="628"/>
      <c r="CF10" s="628"/>
      <c r="CG10" s="628"/>
      <c r="CH10" s="628"/>
      <c r="CI10" s="628"/>
      <c r="CJ10" s="628"/>
    </row>
    <row r="11" spans="1:88" ht="33.75" customHeight="1">
      <c r="A11" s="110"/>
      <c r="B11" s="571"/>
      <c r="C11" s="336" t="s">
        <v>48</v>
      </c>
      <c r="D11" s="336"/>
      <c r="E11" s="214"/>
      <c r="F11" s="215"/>
      <c r="G11" s="215"/>
      <c r="H11" s="215"/>
      <c r="I11" s="215"/>
      <c r="J11" s="215"/>
      <c r="K11" s="215"/>
      <c r="L11" s="215"/>
      <c r="M11" s="215"/>
      <c r="N11" s="215"/>
      <c r="O11" s="215"/>
      <c r="P11" s="216"/>
      <c r="Q11" s="216"/>
      <c r="R11" s="493">
        <v>0</v>
      </c>
      <c r="S11" s="493">
        <v>0</v>
      </c>
      <c r="T11" s="493">
        <v>0</v>
      </c>
      <c r="U11" s="493">
        <v>0</v>
      </c>
      <c r="V11" s="493">
        <v>0</v>
      </c>
      <c r="W11" s="489">
        <v>0</v>
      </c>
      <c r="X11" s="489">
        <v>0</v>
      </c>
      <c r="Y11" s="489">
        <v>0</v>
      </c>
      <c r="Z11" s="489">
        <v>0</v>
      </c>
      <c r="AA11" s="489">
        <v>0</v>
      </c>
      <c r="AB11" s="488">
        <v>0</v>
      </c>
      <c r="AC11" s="488">
        <v>0</v>
      </c>
      <c r="AD11" s="488">
        <v>0</v>
      </c>
      <c r="AE11" s="488"/>
      <c r="AF11" s="488"/>
      <c r="AG11" s="488"/>
      <c r="AH11" s="488"/>
      <c r="AI11" s="488">
        <v>1</v>
      </c>
      <c r="AJ11" s="488"/>
      <c r="AK11" s="488"/>
      <c r="AL11" s="488"/>
      <c r="AM11" s="488"/>
      <c r="AN11" s="488">
        <v>0</v>
      </c>
      <c r="AO11" s="488">
        <v>4</v>
      </c>
      <c r="AP11" s="488"/>
      <c r="AQ11" s="488"/>
      <c r="AR11" s="488"/>
      <c r="AS11" s="488"/>
      <c r="AT11" s="488"/>
      <c r="AU11" s="488"/>
      <c r="AV11" s="488"/>
      <c r="AW11" s="488"/>
      <c r="AX11" s="488"/>
      <c r="AY11" s="488"/>
      <c r="AZ11" s="488"/>
      <c r="BA11" s="488"/>
      <c r="BB11" s="488"/>
      <c r="BC11" s="488"/>
      <c r="BD11" s="488"/>
      <c r="BE11" s="488"/>
      <c r="BF11" s="488"/>
      <c r="BG11" s="488"/>
      <c r="BH11" s="488"/>
      <c r="BI11" s="488"/>
      <c r="BJ11" s="488"/>
      <c r="BK11" s="488"/>
      <c r="BL11" s="488"/>
      <c r="BM11" s="488"/>
      <c r="BN11" s="488"/>
      <c r="BO11" s="488"/>
      <c r="BP11" s="488"/>
      <c r="BQ11" s="488"/>
      <c r="BR11" s="488"/>
      <c r="BS11" s="488"/>
      <c r="BT11" s="488"/>
      <c r="BU11" s="488"/>
      <c r="BV11" s="488"/>
      <c r="BW11" s="488"/>
      <c r="BX11" s="260">
        <f>SUM(R11:AD11)</f>
        <v>0</v>
      </c>
      <c r="BZ11" s="628"/>
      <c r="CA11" s="628"/>
      <c r="CB11" s="628"/>
      <c r="CC11" s="628"/>
      <c r="CD11" s="628"/>
      <c r="CE11" s="628"/>
      <c r="CF11" s="628"/>
      <c r="CG11" s="628"/>
      <c r="CH11" s="628"/>
      <c r="CI11" s="628"/>
      <c r="CJ11" s="628"/>
    </row>
    <row r="12" spans="1:88" ht="15.95">
      <c r="A12" s="110"/>
      <c r="B12" s="571"/>
      <c r="C12" s="162" t="s">
        <v>223</v>
      </c>
      <c r="D12" s="162"/>
      <c r="E12" s="162"/>
      <c r="F12" s="162"/>
      <c r="G12" s="162"/>
      <c r="H12" s="162"/>
      <c r="I12" s="162"/>
      <c r="J12" s="162"/>
      <c r="K12" s="162"/>
      <c r="L12" s="162"/>
      <c r="M12" s="162"/>
      <c r="N12" s="162"/>
      <c r="O12" s="162"/>
      <c r="P12" s="162"/>
      <c r="Q12" s="162"/>
      <c r="R12" s="494">
        <v>0</v>
      </c>
      <c r="S12" s="494">
        <v>0</v>
      </c>
      <c r="T12" s="494">
        <v>0</v>
      </c>
      <c r="U12" s="494">
        <v>0</v>
      </c>
      <c r="V12" s="494">
        <v>0</v>
      </c>
      <c r="W12" s="495">
        <v>0</v>
      </c>
      <c r="X12" s="496">
        <v>0</v>
      </c>
      <c r="Y12" s="496">
        <v>0</v>
      </c>
      <c r="Z12" s="496">
        <v>0</v>
      </c>
      <c r="AA12" s="496">
        <v>0</v>
      </c>
      <c r="AB12" s="496">
        <v>0</v>
      </c>
      <c r="AC12" s="496">
        <v>0</v>
      </c>
      <c r="AD12" s="496">
        <v>0</v>
      </c>
      <c r="AE12" s="496">
        <v>0</v>
      </c>
      <c r="AF12" s="496">
        <v>0</v>
      </c>
      <c r="AG12" s="496">
        <v>0</v>
      </c>
      <c r="AH12" s="496">
        <v>0</v>
      </c>
      <c r="AI12" s="496">
        <v>28.99</v>
      </c>
      <c r="AJ12" s="496">
        <v>0</v>
      </c>
      <c r="AK12" s="496">
        <v>0</v>
      </c>
      <c r="AL12" s="496">
        <v>0</v>
      </c>
      <c r="AM12" s="496">
        <v>0</v>
      </c>
      <c r="AN12" s="548">
        <v>0</v>
      </c>
      <c r="AO12" s="548">
        <v>32.94</v>
      </c>
      <c r="AP12" s="548"/>
      <c r="AQ12" s="548"/>
      <c r="AR12" s="548"/>
      <c r="AS12" s="548"/>
      <c r="AT12" s="548"/>
      <c r="AU12" s="548"/>
      <c r="AV12" s="548"/>
      <c r="AW12" s="548"/>
      <c r="AX12" s="548"/>
      <c r="AY12" s="548"/>
      <c r="AZ12" s="548"/>
      <c r="BA12" s="548"/>
      <c r="BB12" s="548"/>
      <c r="BC12" s="548"/>
      <c r="BD12" s="548"/>
      <c r="BE12" s="548"/>
      <c r="BF12" s="548"/>
      <c r="BG12" s="548"/>
      <c r="BH12" s="548"/>
      <c r="BI12" s="548"/>
      <c r="BJ12" s="548"/>
      <c r="BK12" s="548"/>
      <c r="BL12" s="548"/>
      <c r="BM12" s="548"/>
      <c r="BN12" s="548"/>
      <c r="BO12" s="548"/>
      <c r="BP12" s="548"/>
      <c r="BQ12" s="548"/>
      <c r="BR12" s="548"/>
      <c r="BS12" s="548"/>
      <c r="BT12" s="548"/>
      <c r="BU12" s="548"/>
      <c r="BV12" s="548"/>
      <c r="BW12" s="548"/>
      <c r="BX12" s="261">
        <f>SUM(R12:AD12)</f>
        <v>0</v>
      </c>
      <c r="BZ12" s="628"/>
      <c r="CA12" s="628"/>
      <c r="CB12" s="628"/>
      <c r="CC12" s="628"/>
      <c r="CD12" s="628"/>
      <c r="CE12" s="628"/>
      <c r="CF12" s="628"/>
      <c r="CG12" s="628"/>
      <c r="CH12" s="628"/>
      <c r="CI12" s="628"/>
      <c r="CJ12" s="628"/>
    </row>
    <row r="13" spans="1:88" ht="15.95">
      <c r="A13" s="110"/>
      <c r="B13" s="571"/>
      <c r="C13" s="162" t="s">
        <v>224</v>
      </c>
      <c r="D13" s="162"/>
      <c r="E13" s="162"/>
      <c r="F13" s="162"/>
      <c r="G13" s="162"/>
      <c r="H13" s="162"/>
      <c r="I13" s="162"/>
      <c r="J13" s="162"/>
      <c r="K13" s="162"/>
      <c r="L13" s="162"/>
      <c r="M13" s="162"/>
      <c r="N13" s="162"/>
      <c r="O13" s="162"/>
      <c r="P13" s="162"/>
      <c r="Q13" s="162"/>
      <c r="R13" s="494"/>
      <c r="S13" s="494"/>
      <c r="T13" s="342">
        <v>0</v>
      </c>
      <c r="U13" s="342">
        <v>0</v>
      </c>
      <c r="V13" s="342">
        <v>0</v>
      </c>
      <c r="W13" s="342">
        <v>0</v>
      </c>
      <c r="X13" s="383">
        <v>0</v>
      </c>
      <c r="Y13" s="383">
        <v>0</v>
      </c>
      <c r="Z13" s="497">
        <v>0</v>
      </c>
      <c r="AA13" s="496">
        <v>0</v>
      </c>
      <c r="AB13" s="496">
        <v>0</v>
      </c>
      <c r="AC13" s="496">
        <v>0</v>
      </c>
      <c r="AD13" s="496">
        <v>0</v>
      </c>
      <c r="AE13" s="496">
        <v>0</v>
      </c>
      <c r="AF13" s="496">
        <v>0</v>
      </c>
      <c r="AG13" s="496">
        <v>0</v>
      </c>
      <c r="AH13" s="496">
        <v>0</v>
      </c>
      <c r="AI13" s="496">
        <v>0</v>
      </c>
      <c r="AJ13" s="496">
        <v>0</v>
      </c>
      <c r="AK13" s="496">
        <v>0</v>
      </c>
      <c r="AL13" s="496">
        <v>0</v>
      </c>
      <c r="AM13" s="547">
        <v>0</v>
      </c>
      <c r="AN13" s="546">
        <v>0</v>
      </c>
      <c r="AO13" s="569">
        <f>AO12-AO10</f>
        <v>32.94</v>
      </c>
      <c r="AP13" s="546"/>
      <c r="AQ13" s="546"/>
      <c r="AR13" s="546"/>
      <c r="AS13" s="546"/>
      <c r="AT13" s="546"/>
      <c r="AU13" s="546"/>
      <c r="AV13" s="546"/>
      <c r="AW13" s="546"/>
      <c r="AX13" s="546"/>
      <c r="AY13" s="546"/>
      <c r="AZ13" s="546"/>
      <c r="BA13" s="546"/>
      <c r="BB13" s="546"/>
      <c r="BC13" s="546"/>
      <c r="BD13" s="546"/>
      <c r="BE13" s="546"/>
      <c r="BF13" s="546"/>
      <c r="BG13" s="546"/>
      <c r="BH13" s="546"/>
      <c r="BI13" s="546"/>
      <c r="BJ13" s="546"/>
      <c r="BK13" s="546"/>
      <c r="BL13" s="546"/>
      <c r="BM13" s="546"/>
      <c r="BN13" s="546"/>
      <c r="BO13" s="546"/>
      <c r="BP13" s="546"/>
      <c r="BQ13" s="546"/>
      <c r="BR13" s="546"/>
      <c r="BS13" s="546"/>
      <c r="BT13" s="546"/>
      <c r="BU13" s="546"/>
      <c r="BV13" s="546"/>
      <c r="BW13" s="546"/>
      <c r="BX13" s="335"/>
      <c r="BZ13" s="628"/>
      <c r="CA13" s="628"/>
      <c r="CB13" s="628"/>
      <c r="CC13" s="628"/>
      <c r="CD13" s="628"/>
      <c r="CE13" s="628"/>
      <c r="CF13" s="628"/>
      <c r="CG13" s="628"/>
      <c r="CH13" s="628"/>
      <c r="CI13" s="628"/>
      <c r="CJ13" s="628"/>
    </row>
    <row r="14" spans="1:88" ht="15.95">
      <c r="A14" s="326" t="s">
        <v>225</v>
      </c>
      <c r="B14" s="571"/>
      <c r="C14" s="629" t="s">
        <v>51</v>
      </c>
      <c r="D14" s="629"/>
      <c r="E14" s="629"/>
      <c r="F14" s="629"/>
      <c r="G14" s="629"/>
      <c r="H14" s="629"/>
      <c r="I14" s="629"/>
      <c r="J14" s="629"/>
      <c r="K14" s="629"/>
      <c r="L14" s="629"/>
      <c r="M14" s="629"/>
      <c r="N14" s="629"/>
      <c r="O14" s="629"/>
      <c r="P14" s="629"/>
      <c r="Q14" s="629"/>
      <c r="R14" s="629"/>
      <c r="S14" s="629"/>
      <c r="T14" s="629"/>
      <c r="U14" s="629"/>
      <c r="V14" s="629"/>
      <c r="W14" s="629"/>
      <c r="X14" s="629"/>
      <c r="Y14" s="629"/>
      <c r="Z14" s="596"/>
      <c r="AA14" s="326"/>
      <c r="AB14" s="326"/>
      <c r="AC14" s="326"/>
      <c r="AD14" s="326"/>
      <c r="AE14" s="326"/>
      <c r="AF14" s="326"/>
      <c r="AG14" s="326"/>
      <c r="AH14" s="326"/>
      <c r="AI14" s="326"/>
      <c r="AJ14" s="326"/>
      <c r="AK14" s="326"/>
      <c r="AL14" s="326"/>
      <c r="AM14" s="326"/>
      <c r="AN14" s="326"/>
      <c r="AO14" s="326"/>
      <c r="AP14" s="326"/>
      <c r="AQ14" s="326"/>
      <c r="AR14" s="326"/>
      <c r="AS14" s="326"/>
      <c r="AT14" s="326"/>
      <c r="AU14" s="326"/>
      <c r="AV14" s="326"/>
      <c r="AW14" s="326"/>
      <c r="AX14" s="326"/>
      <c r="AY14" s="326"/>
      <c r="AZ14" s="326"/>
      <c r="BA14" s="326"/>
      <c r="BB14" s="326"/>
      <c r="BC14" s="326"/>
      <c r="BD14" s="326"/>
      <c r="BE14" s="326"/>
      <c r="BF14" s="326"/>
      <c r="BG14" s="326"/>
      <c r="BH14" s="326"/>
      <c r="BI14" s="326"/>
      <c r="BJ14" s="326"/>
      <c r="BK14" s="326"/>
      <c r="BL14" s="326"/>
      <c r="BM14" s="326"/>
      <c r="BN14" s="326"/>
      <c r="BO14" s="326"/>
      <c r="BP14" s="326"/>
      <c r="BQ14" s="326"/>
      <c r="BR14" s="326"/>
      <c r="BS14" s="326"/>
      <c r="BT14" s="326"/>
      <c r="BU14" s="326"/>
      <c r="BV14" s="326"/>
      <c r="BW14" s="326"/>
      <c r="BX14" s="262"/>
      <c r="BZ14" s="628"/>
      <c r="CA14" s="628"/>
      <c r="CB14" s="628"/>
      <c r="CC14" s="628"/>
      <c r="CD14" s="628"/>
      <c r="CE14" s="628"/>
      <c r="CF14" s="628"/>
      <c r="CG14" s="628"/>
      <c r="CH14" s="628"/>
      <c r="CI14" s="628"/>
      <c r="CJ14" s="628"/>
    </row>
    <row r="15" spans="1:88" ht="15.95">
      <c r="A15" s="26"/>
      <c r="B15" s="571"/>
      <c r="C15" s="160" t="s">
        <v>52</v>
      </c>
      <c r="D15" s="190"/>
      <c r="E15" s="606" t="s">
        <v>226</v>
      </c>
      <c r="F15" s="607"/>
      <c r="G15" s="607"/>
      <c r="H15" s="607"/>
      <c r="I15" s="607"/>
      <c r="J15" s="607"/>
      <c r="K15" s="607"/>
      <c r="L15" s="607"/>
      <c r="M15" s="607"/>
      <c r="N15" s="607"/>
      <c r="O15" s="607"/>
      <c r="P15" s="608"/>
      <c r="Q15" s="309">
        <v>2298</v>
      </c>
      <c r="R15" s="164"/>
      <c r="S15" s="164"/>
      <c r="T15" s="164">
        <v>15</v>
      </c>
      <c r="U15" s="164">
        <v>26</v>
      </c>
      <c r="V15" s="164">
        <v>39</v>
      </c>
      <c r="W15" s="164">
        <v>175</v>
      </c>
      <c r="X15" s="164">
        <v>191</v>
      </c>
      <c r="Y15" s="164">
        <v>188</v>
      </c>
      <c r="Z15" s="164">
        <v>193</v>
      </c>
      <c r="AA15" s="164">
        <v>197</v>
      </c>
      <c r="AB15" s="164">
        <v>199</v>
      </c>
      <c r="AC15" s="164">
        <v>201</v>
      </c>
      <c r="AD15" s="164">
        <v>203</v>
      </c>
      <c r="AE15" s="164">
        <v>206</v>
      </c>
      <c r="AF15" s="164">
        <v>212</v>
      </c>
      <c r="AG15" s="164">
        <v>217</v>
      </c>
      <c r="AH15" s="164">
        <v>229</v>
      </c>
      <c r="AI15" s="164">
        <v>232</v>
      </c>
      <c r="AJ15" s="164">
        <v>234</v>
      </c>
      <c r="AK15" s="164">
        <v>261</v>
      </c>
      <c r="AL15" s="164">
        <v>318</v>
      </c>
      <c r="AM15" s="164">
        <v>319</v>
      </c>
      <c r="AN15" s="164">
        <v>321</v>
      </c>
      <c r="AO15" s="164">
        <v>323</v>
      </c>
      <c r="AP15" s="164"/>
      <c r="AQ15" s="164"/>
      <c r="AR15" s="164"/>
      <c r="AS15" s="164"/>
      <c r="AT15" s="164"/>
      <c r="AU15" s="164"/>
      <c r="AV15" s="164"/>
      <c r="AW15" s="164"/>
      <c r="AX15" s="164"/>
      <c r="AY15" s="164"/>
      <c r="AZ15" s="164"/>
      <c r="BA15" s="164"/>
      <c r="BB15" s="164"/>
      <c r="BC15" s="164"/>
      <c r="BD15" s="164"/>
      <c r="BE15" s="164"/>
      <c r="BF15" s="164"/>
      <c r="BG15" s="164"/>
      <c r="BH15" s="164"/>
      <c r="BI15" s="164"/>
      <c r="BJ15" s="164"/>
      <c r="BK15" s="164"/>
      <c r="BL15" s="164"/>
      <c r="BM15" s="164"/>
      <c r="BN15" s="164"/>
      <c r="BO15" s="164"/>
      <c r="BP15" s="164"/>
      <c r="BQ15" s="164"/>
      <c r="BR15" s="164"/>
      <c r="BS15" s="164"/>
      <c r="BT15" s="164"/>
      <c r="BU15" s="164"/>
      <c r="BV15" s="164"/>
      <c r="BW15" s="164"/>
      <c r="BX15" s="258"/>
      <c r="BZ15" s="628"/>
      <c r="CA15" s="628"/>
      <c r="CB15" s="628"/>
      <c r="CC15" s="628"/>
      <c r="CD15" s="628"/>
      <c r="CE15" s="628"/>
      <c r="CF15" s="628"/>
      <c r="CG15" s="628"/>
      <c r="CH15" s="628"/>
      <c r="CI15" s="628"/>
      <c r="CJ15" s="628"/>
    </row>
    <row r="16" spans="1:88" ht="15.95">
      <c r="A16" s="26"/>
      <c r="B16" s="571"/>
      <c r="C16" s="160" t="s">
        <v>53</v>
      </c>
      <c r="D16" s="190"/>
      <c r="E16" s="609"/>
      <c r="F16" s="610"/>
      <c r="G16" s="610"/>
      <c r="H16" s="610"/>
      <c r="I16" s="610"/>
      <c r="J16" s="610"/>
      <c r="K16" s="610"/>
      <c r="L16" s="610"/>
      <c r="M16" s="610"/>
      <c r="N16" s="610"/>
      <c r="O16" s="610"/>
      <c r="P16" s="611"/>
      <c r="Q16" s="310"/>
      <c r="R16" s="174" t="e">
        <f>SUM(R15-Q15)/R15</f>
        <v>#DIV/0!</v>
      </c>
      <c r="S16" s="174" t="e">
        <f t="shared" ref="S16:W16" si="3">(S15-R15)/S15</f>
        <v>#DIV/0!</v>
      </c>
      <c r="T16" s="177">
        <f t="shared" si="3"/>
        <v>1</v>
      </c>
      <c r="U16" s="174">
        <f t="shared" si="3"/>
        <v>0.42307692307692307</v>
      </c>
      <c r="V16" s="174">
        <f t="shared" si="3"/>
        <v>0.33333333333333331</v>
      </c>
      <c r="W16" s="174">
        <f t="shared" si="3"/>
        <v>0.77714285714285714</v>
      </c>
      <c r="X16" s="174">
        <f t="shared" ref="X16:AD16" si="4">SUM(X15-W15)/X15</f>
        <v>8.3769633507853408E-2</v>
      </c>
      <c r="Y16" s="174">
        <f t="shared" si="4"/>
        <v>-1.5957446808510637E-2</v>
      </c>
      <c r="Z16" s="174">
        <f t="shared" si="4"/>
        <v>2.5906735751295335E-2</v>
      </c>
      <c r="AA16" s="174">
        <f t="shared" si="4"/>
        <v>2.030456852791878E-2</v>
      </c>
      <c r="AB16" s="174">
        <f>SUM(AB15-AA15)/AB15</f>
        <v>1.0050251256281407E-2</v>
      </c>
      <c r="AC16" s="174">
        <f t="shared" si="4"/>
        <v>9.9502487562189053E-3</v>
      </c>
      <c r="AD16" s="174">
        <f t="shared" si="4"/>
        <v>9.852216748768473E-3</v>
      </c>
      <c r="AE16" s="174">
        <f t="shared" ref="AE16" si="5">SUM(AE15-AD15)/AE15</f>
        <v>1.4563106796116505E-2</v>
      </c>
      <c r="AF16" s="174">
        <f t="shared" ref="AF16:AL16" si="6">SUM(AF15-AE15)/AF15</f>
        <v>2.8301886792452831E-2</v>
      </c>
      <c r="AG16" s="174">
        <f t="shared" si="6"/>
        <v>2.3041474654377881E-2</v>
      </c>
      <c r="AH16" s="174">
        <f t="shared" si="6"/>
        <v>5.2401746724890827E-2</v>
      </c>
      <c r="AI16" s="174">
        <f t="shared" si="6"/>
        <v>1.2931034482758621E-2</v>
      </c>
      <c r="AJ16" s="174">
        <f t="shared" si="6"/>
        <v>8.5470085470085479E-3</v>
      </c>
      <c r="AK16" s="174">
        <f t="shared" si="6"/>
        <v>0.10344827586206896</v>
      </c>
      <c r="AL16" s="174">
        <f t="shared" si="6"/>
        <v>0.17924528301886791</v>
      </c>
      <c r="AM16" s="171">
        <f>SUM(AM15-AL15)/AM15</f>
        <v>3.134796238244514E-3</v>
      </c>
      <c r="AN16" s="174">
        <f>SUM(AN15-AM15)/AN15</f>
        <v>6.2305295950155761E-3</v>
      </c>
      <c r="AO16" s="174">
        <f>SUM(AO15-AN15)/AO15</f>
        <v>6.1919504643962852E-3</v>
      </c>
      <c r="AP16" s="360"/>
      <c r="AQ16" s="360"/>
      <c r="AR16" s="360"/>
      <c r="AS16" s="360"/>
      <c r="AT16" s="360"/>
      <c r="AU16" s="360"/>
      <c r="AV16" s="360"/>
      <c r="AW16" s="360"/>
      <c r="AX16" s="360"/>
      <c r="AY16" s="360"/>
      <c r="AZ16" s="360"/>
      <c r="BA16" s="360"/>
      <c r="BB16" s="360"/>
      <c r="BC16" s="360"/>
      <c r="BD16" s="360"/>
      <c r="BE16" s="360"/>
      <c r="BF16" s="360"/>
      <c r="BG16" s="360"/>
      <c r="BH16" s="360"/>
      <c r="BI16" s="360"/>
      <c r="BJ16" s="360"/>
      <c r="BK16" s="360"/>
      <c r="BL16" s="360"/>
      <c r="BM16" s="360"/>
      <c r="BN16" s="360"/>
      <c r="BO16" s="360"/>
      <c r="BP16" s="360"/>
      <c r="BQ16" s="360"/>
      <c r="BR16" s="360"/>
      <c r="BS16" s="360"/>
      <c r="BT16" s="360"/>
      <c r="BU16" s="360"/>
      <c r="BV16" s="360"/>
      <c r="BW16" s="360"/>
      <c r="BX16" s="184"/>
      <c r="BZ16" s="628"/>
      <c r="CA16" s="628"/>
      <c r="CB16" s="628"/>
      <c r="CC16" s="628"/>
      <c r="CD16" s="628"/>
      <c r="CE16" s="628"/>
      <c r="CF16" s="628"/>
      <c r="CG16" s="628"/>
      <c r="CH16" s="628"/>
      <c r="CI16" s="628"/>
      <c r="CJ16" s="628"/>
    </row>
    <row r="17" spans="1:89" ht="15.95">
      <c r="A17" s="26"/>
      <c r="B17" s="571"/>
      <c r="C17" s="160" t="s">
        <v>54</v>
      </c>
      <c r="D17" s="190"/>
      <c r="E17" s="609"/>
      <c r="F17" s="610"/>
      <c r="G17" s="610"/>
      <c r="H17" s="610"/>
      <c r="I17" s="610"/>
      <c r="J17" s="610"/>
      <c r="K17" s="610"/>
      <c r="L17" s="610"/>
      <c r="M17" s="610"/>
      <c r="N17" s="610"/>
      <c r="O17" s="610"/>
      <c r="P17" s="611"/>
      <c r="Q17" s="310">
        <v>16</v>
      </c>
      <c r="R17" s="164">
        <f>R15-Q15</f>
        <v>-2298</v>
      </c>
      <c r="S17" s="164">
        <f>S15-R15</f>
        <v>0</v>
      </c>
      <c r="T17" s="164">
        <f t="shared" ref="T17:Y17" si="7">T15-S15</f>
        <v>15</v>
      </c>
      <c r="U17" s="164">
        <f t="shared" si="7"/>
        <v>11</v>
      </c>
      <c r="V17" s="164">
        <f t="shared" si="7"/>
        <v>13</v>
      </c>
      <c r="W17" s="164">
        <f t="shared" si="7"/>
        <v>136</v>
      </c>
      <c r="X17" s="164">
        <f t="shared" si="7"/>
        <v>16</v>
      </c>
      <c r="Y17" s="164">
        <f t="shared" si="7"/>
        <v>-3</v>
      </c>
      <c r="Z17" s="164">
        <f>Z15-Y15</f>
        <v>5</v>
      </c>
      <c r="AA17" s="164">
        <f>AA15-Z15</f>
        <v>4</v>
      </c>
      <c r="AB17" s="164">
        <f>AB15-AA15</f>
        <v>2</v>
      </c>
      <c r="AC17" s="164">
        <f>AC15-AB15</f>
        <v>2</v>
      </c>
      <c r="AD17" s="164">
        <f>AD15-AC15</f>
        <v>2</v>
      </c>
      <c r="AE17" s="164">
        <f t="shared" ref="AE17:AN17" si="8">AE15-AD15</f>
        <v>3</v>
      </c>
      <c r="AF17" s="164">
        <f t="shared" si="8"/>
        <v>6</v>
      </c>
      <c r="AG17" s="164">
        <f t="shared" si="8"/>
        <v>5</v>
      </c>
      <c r="AH17" s="164">
        <f t="shared" si="8"/>
        <v>12</v>
      </c>
      <c r="AI17" s="164">
        <f t="shared" si="8"/>
        <v>3</v>
      </c>
      <c r="AJ17" s="164">
        <f t="shared" si="8"/>
        <v>2</v>
      </c>
      <c r="AK17" s="164">
        <f t="shared" si="8"/>
        <v>27</v>
      </c>
      <c r="AL17" s="164">
        <f t="shared" si="8"/>
        <v>57</v>
      </c>
      <c r="AM17" s="164">
        <f t="shared" si="8"/>
        <v>1</v>
      </c>
      <c r="AN17" s="164">
        <f t="shared" si="8"/>
        <v>2</v>
      </c>
      <c r="AO17" s="164">
        <f>AO15-AN15</f>
        <v>2</v>
      </c>
      <c r="AP17" s="164"/>
      <c r="AQ17" s="164"/>
      <c r="AR17" s="164"/>
      <c r="AS17" s="164"/>
      <c r="AT17" s="164"/>
      <c r="AU17" s="164"/>
      <c r="AV17" s="164"/>
      <c r="AW17" s="164"/>
      <c r="AX17" s="164"/>
      <c r="AY17" s="164"/>
      <c r="AZ17" s="164"/>
      <c r="BA17" s="164"/>
      <c r="BB17" s="164"/>
      <c r="BC17" s="164"/>
      <c r="BD17" s="164"/>
      <c r="BE17" s="164"/>
      <c r="BF17" s="164"/>
      <c r="BG17" s="164"/>
      <c r="BH17" s="164"/>
      <c r="BI17" s="164"/>
      <c r="BJ17" s="164"/>
      <c r="BK17" s="164"/>
      <c r="BL17" s="164"/>
      <c r="BM17" s="164"/>
      <c r="BN17" s="164"/>
      <c r="BO17" s="164"/>
      <c r="BP17" s="164"/>
      <c r="BQ17" s="164"/>
      <c r="BR17" s="164"/>
      <c r="BS17" s="164"/>
      <c r="BT17" s="164"/>
      <c r="BU17" s="164"/>
      <c r="BV17" s="164"/>
      <c r="BW17" s="164"/>
      <c r="BX17" s="258"/>
      <c r="BZ17" s="628"/>
      <c r="CA17" s="628"/>
      <c r="CB17" s="628"/>
      <c r="CC17" s="628"/>
      <c r="CD17" s="628"/>
      <c r="CE17" s="628"/>
      <c r="CF17" s="628"/>
      <c r="CG17" s="628"/>
      <c r="CH17" s="628"/>
      <c r="CI17" s="628"/>
      <c r="CJ17" s="628"/>
    </row>
    <row r="18" spans="1:89" ht="15.95">
      <c r="A18" s="26"/>
      <c r="B18" s="571"/>
      <c r="C18" s="160" t="s">
        <v>227</v>
      </c>
      <c r="D18" s="190"/>
      <c r="E18" s="612"/>
      <c r="F18" s="613"/>
      <c r="G18" s="613"/>
      <c r="H18" s="613"/>
      <c r="I18" s="613"/>
      <c r="J18" s="613"/>
      <c r="K18" s="613"/>
      <c r="L18" s="613"/>
      <c r="M18" s="613"/>
      <c r="N18" s="613"/>
      <c r="O18" s="613"/>
      <c r="P18" s="614"/>
      <c r="Q18" s="311"/>
      <c r="R18" s="174">
        <f>SUM(R17-Q17)/R17</f>
        <v>1.0069625761531766</v>
      </c>
      <c r="S18" s="171" t="e">
        <f t="shared" ref="S18:W18" si="9">(S17-R17)/S17</f>
        <v>#DIV/0!</v>
      </c>
      <c r="T18" s="177">
        <f t="shared" si="9"/>
        <v>1</v>
      </c>
      <c r="U18" s="171">
        <f t="shared" si="9"/>
        <v>-0.36363636363636365</v>
      </c>
      <c r="V18" s="174">
        <f t="shared" si="9"/>
        <v>0.15384615384615385</v>
      </c>
      <c r="W18" s="177">
        <f t="shared" si="9"/>
        <v>0.90441176470588236</v>
      </c>
      <c r="X18" s="178">
        <f t="shared" ref="X18:AD18" si="10">SUM(X17-W17)/X17</f>
        <v>-7.5</v>
      </c>
      <c r="Y18" s="178">
        <f t="shared" si="10"/>
        <v>6.333333333333333</v>
      </c>
      <c r="Z18" s="177">
        <f t="shared" si="10"/>
        <v>1.6</v>
      </c>
      <c r="AA18" s="178">
        <f t="shared" si="10"/>
        <v>-0.25</v>
      </c>
      <c r="AB18" s="178">
        <f t="shared" si="10"/>
        <v>-1</v>
      </c>
      <c r="AC18" s="178">
        <f t="shared" si="10"/>
        <v>0</v>
      </c>
      <c r="AD18" s="177">
        <f t="shared" si="10"/>
        <v>0</v>
      </c>
      <c r="AE18" s="177">
        <f t="shared" ref="AE18" si="11">SUM(AE17-AD17)/AE17</f>
        <v>0.33333333333333331</v>
      </c>
      <c r="AF18" s="177">
        <f t="shared" ref="AF18:AN18" si="12">SUM(AF17-AE17)/AF17</f>
        <v>0.5</v>
      </c>
      <c r="AG18" s="178">
        <f t="shared" si="12"/>
        <v>-0.2</v>
      </c>
      <c r="AH18" s="177">
        <f t="shared" si="12"/>
        <v>0.58333333333333337</v>
      </c>
      <c r="AI18" s="178">
        <f t="shared" si="12"/>
        <v>-3</v>
      </c>
      <c r="AJ18" s="178">
        <f t="shared" si="12"/>
        <v>-0.5</v>
      </c>
      <c r="AK18" s="177">
        <f t="shared" si="12"/>
        <v>0.92592592592592593</v>
      </c>
      <c r="AL18" s="177">
        <f t="shared" si="12"/>
        <v>0.52631578947368418</v>
      </c>
      <c r="AM18" s="177">
        <f t="shared" si="12"/>
        <v>-56</v>
      </c>
      <c r="AN18" s="177">
        <f t="shared" si="12"/>
        <v>0.5</v>
      </c>
      <c r="AO18" s="177">
        <f>SUM(AO17-AN17)/AO17</f>
        <v>0</v>
      </c>
      <c r="AP18" s="431"/>
      <c r="AQ18" s="431"/>
      <c r="AR18" s="431"/>
      <c r="AS18" s="431"/>
      <c r="AT18" s="431"/>
      <c r="AU18" s="431"/>
      <c r="AV18" s="431"/>
      <c r="AW18" s="431"/>
      <c r="AX18" s="431"/>
      <c r="AY18" s="431"/>
      <c r="AZ18" s="431"/>
      <c r="BA18" s="431"/>
      <c r="BB18" s="431"/>
      <c r="BC18" s="431"/>
      <c r="BD18" s="431"/>
      <c r="BE18" s="431"/>
      <c r="BF18" s="431"/>
      <c r="BG18" s="431"/>
      <c r="BH18" s="431"/>
      <c r="BI18" s="431"/>
      <c r="BJ18" s="431"/>
      <c r="BK18" s="431"/>
      <c r="BL18" s="431"/>
      <c r="BM18" s="431"/>
      <c r="BN18" s="431"/>
      <c r="BO18" s="431"/>
      <c r="BP18" s="431"/>
      <c r="BQ18" s="431"/>
      <c r="BR18" s="431"/>
      <c r="BS18" s="431"/>
      <c r="BT18" s="431"/>
      <c r="BU18" s="431"/>
      <c r="BV18" s="431"/>
      <c r="BW18" s="431"/>
      <c r="BX18" s="258"/>
      <c r="BZ18" s="628"/>
      <c r="CA18" s="628"/>
      <c r="CB18" s="628"/>
      <c r="CC18" s="628"/>
      <c r="CD18" s="628"/>
      <c r="CE18" s="628"/>
      <c r="CF18" s="628"/>
      <c r="CG18" s="628"/>
      <c r="CH18" s="628"/>
      <c r="CI18" s="628"/>
      <c r="CJ18" s="628"/>
    </row>
    <row r="19" spans="1:89" ht="15.95">
      <c r="A19" s="26"/>
      <c r="B19" s="571"/>
      <c r="C19" s="160" t="s">
        <v>56</v>
      </c>
      <c r="D19" s="165">
        <v>32</v>
      </c>
      <c r="E19" s="165">
        <v>57</v>
      </c>
      <c r="F19" s="165">
        <v>59</v>
      </c>
      <c r="G19" s="165">
        <v>50</v>
      </c>
      <c r="H19" s="164">
        <v>417</v>
      </c>
      <c r="I19" s="164">
        <v>86</v>
      </c>
      <c r="J19" s="164">
        <v>207</v>
      </c>
      <c r="K19" s="164">
        <v>80</v>
      </c>
      <c r="L19" s="164">
        <v>661</v>
      </c>
      <c r="M19" s="164">
        <v>272</v>
      </c>
      <c r="N19" s="164">
        <v>85</v>
      </c>
      <c r="O19" s="164">
        <v>779</v>
      </c>
      <c r="P19" s="164">
        <v>61</v>
      </c>
      <c r="Q19" s="164">
        <v>69</v>
      </c>
      <c r="R19" s="164"/>
      <c r="S19" s="164"/>
      <c r="T19" s="164">
        <v>40</v>
      </c>
      <c r="U19" s="164">
        <v>29</v>
      </c>
      <c r="V19" s="164">
        <v>24</v>
      </c>
      <c r="W19" s="164">
        <v>186</v>
      </c>
      <c r="X19" s="164">
        <v>43</v>
      </c>
      <c r="Y19" s="164">
        <v>10</v>
      </c>
      <c r="Z19" s="164">
        <v>12</v>
      </c>
      <c r="AA19" s="164">
        <v>26</v>
      </c>
      <c r="AB19" s="164">
        <v>12</v>
      </c>
      <c r="AC19" s="164">
        <v>12</v>
      </c>
      <c r="AD19" s="164">
        <v>11</v>
      </c>
      <c r="AE19" s="164">
        <v>17</v>
      </c>
      <c r="AF19" s="164">
        <v>14</v>
      </c>
      <c r="AG19" s="164">
        <v>51</v>
      </c>
      <c r="AH19" s="164">
        <v>18</v>
      </c>
      <c r="AI19" s="164">
        <v>7</v>
      </c>
      <c r="AJ19" s="164">
        <v>25</v>
      </c>
      <c r="AK19" s="164">
        <v>56</v>
      </c>
      <c r="AL19" s="164">
        <v>345</v>
      </c>
      <c r="AM19" s="164">
        <v>21</v>
      </c>
      <c r="AN19" s="164">
        <v>8</v>
      </c>
      <c r="AO19" s="164">
        <v>10</v>
      </c>
      <c r="AP19" s="164"/>
      <c r="AQ19" s="164"/>
      <c r="AR19" s="164"/>
      <c r="AS19" s="164"/>
      <c r="AT19" s="164"/>
      <c r="AU19" s="164"/>
      <c r="AV19" s="164"/>
      <c r="AW19" s="164"/>
      <c r="AX19" s="164"/>
      <c r="AY19" s="164"/>
      <c r="AZ19" s="164"/>
      <c r="BA19" s="164"/>
      <c r="BB19" s="164"/>
      <c r="BC19" s="164"/>
      <c r="BD19" s="164"/>
      <c r="BE19" s="164"/>
      <c r="BF19" s="164"/>
      <c r="BG19" s="164"/>
      <c r="BH19" s="164"/>
      <c r="BI19" s="164"/>
      <c r="BJ19" s="164"/>
      <c r="BK19" s="164"/>
      <c r="BL19" s="164"/>
      <c r="BM19" s="164"/>
      <c r="BN19" s="164"/>
      <c r="BO19" s="164"/>
      <c r="BP19" s="164"/>
      <c r="BQ19" s="164"/>
      <c r="BR19" s="164"/>
      <c r="BS19" s="164"/>
      <c r="BT19" s="164"/>
      <c r="BU19" s="164"/>
      <c r="BV19" s="164"/>
      <c r="BW19" s="164"/>
      <c r="BX19" s="258"/>
      <c r="BZ19" s="628"/>
      <c r="CA19" s="628"/>
      <c r="CB19" s="628"/>
      <c r="CC19" s="628"/>
      <c r="CD19" s="628"/>
      <c r="CE19" s="628"/>
      <c r="CF19" s="628"/>
      <c r="CG19" s="628"/>
      <c r="CH19" s="628"/>
      <c r="CI19" s="628"/>
      <c r="CJ19" s="628"/>
    </row>
    <row r="20" spans="1:89" ht="15.95">
      <c r="A20" s="26"/>
      <c r="B20" s="571"/>
      <c r="C20" s="160" t="s">
        <v>228</v>
      </c>
      <c r="D20" s="165"/>
      <c r="E20" s="174">
        <f>(E19-D19)/E19</f>
        <v>0.43859649122807015</v>
      </c>
      <c r="F20" s="174">
        <f t="shared" ref="F20:O20" si="13">(F19-E19)/F19</f>
        <v>3.3898305084745763E-2</v>
      </c>
      <c r="G20" s="171">
        <f t="shared" si="13"/>
        <v>-0.18</v>
      </c>
      <c r="H20" s="174">
        <f t="shared" si="13"/>
        <v>0.88009592326139086</v>
      </c>
      <c r="I20" s="171">
        <f t="shared" si="13"/>
        <v>-3.8488372093023258</v>
      </c>
      <c r="J20" s="174">
        <f t="shared" si="13"/>
        <v>0.58454106280193241</v>
      </c>
      <c r="K20" s="171">
        <f t="shared" si="13"/>
        <v>-1.5874999999999999</v>
      </c>
      <c r="L20" s="174">
        <f t="shared" si="13"/>
        <v>0.87897125567322243</v>
      </c>
      <c r="M20" s="171">
        <f t="shared" si="13"/>
        <v>-1.4301470588235294</v>
      </c>
      <c r="N20" s="171">
        <f t="shared" si="13"/>
        <v>-2.2000000000000002</v>
      </c>
      <c r="O20" s="174">
        <f t="shared" si="13"/>
        <v>0.89088575096277278</v>
      </c>
      <c r="P20" s="171">
        <f>(P19-O19)/P19</f>
        <v>-11.770491803278688</v>
      </c>
      <c r="Q20" s="171"/>
      <c r="R20" s="186" t="e">
        <f>SUM(R19-Q19)/R19</f>
        <v>#DIV/0!</v>
      </c>
      <c r="S20" s="173" t="e">
        <f t="shared" ref="S20:W20" si="14">(S19-R19)/S19</f>
        <v>#DIV/0!</v>
      </c>
      <c r="T20" s="338">
        <f t="shared" si="14"/>
        <v>1</v>
      </c>
      <c r="U20" s="173">
        <f t="shared" si="14"/>
        <v>-0.37931034482758619</v>
      </c>
      <c r="V20" s="173">
        <f t="shared" si="14"/>
        <v>-0.20833333333333334</v>
      </c>
      <c r="W20" s="186">
        <f t="shared" si="14"/>
        <v>0.87096774193548387</v>
      </c>
      <c r="X20" s="173">
        <f t="shared" ref="X20:AD20" si="15">SUM(X19-W19)/X19</f>
        <v>-3.3255813953488373</v>
      </c>
      <c r="Y20" s="173">
        <f t="shared" si="15"/>
        <v>-3.3</v>
      </c>
      <c r="Z20" s="186">
        <f t="shared" si="15"/>
        <v>0.16666666666666666</v>
      </c>
      <c r="AA20" s="186">
        <f t="shared" si="15"/>
        <v>0.53846153846153844</v>
      </c>
      <c r="AB20" s="173">
        <f t="shared" si="15"/>
        <v>-1.1666666666666667</v>
      </c>
      <c r="AC20" s="173">
        <f t="shared" si="15"/>
        <v>0</v>
      </c>
      <c r="AD20" s="173">
        <f t="shared" si="15"/>
        <v>-9.0909090909090912E-2</v>
      </c>
      <c r="AE20" s="173">
        <f t="shared" ref="AE20" si="16">SUM(AE19-AD19)/AE19</f>
        <v>0.35294117647058826</v>
      </c>
      <c r="AF20" s="173">
        <f t="shared" ref="AF20:AN20" si="17">SUM(AF19-AE19)/AF19</f>
        <v>-0.21428571428571427</v>
      </c>
      <c r="AG20" s="186">
        <f t="shared" si="17"/>
        <v>0.72549019607843135</v>
      </c>
      <c r="AH20" s="173">
        <f t="shared" si="17"/>
        <v>-1.8333333333333333</v>
      </c>
      <c r="AI20" s="173">
        <f t="shared" si="17"/>
        <v>-1.5714285714285714</v>
      </c>
      <c r="AJ20" s="186">
        <f t="shared" si="17"/>
        <v>0.72</v>
      </c>
      <c r="AK20" s="186">
        <f t="shared" si="17"/>
        <v>0.5535714285714286</v>
      </c>
      <c r="AL20" s="186">
        <f t="shared" si="17"/>
        <v>0.83768115942028987</v>
      </c>
      <c r="AM20" s="173">
        <f t="shared" si="17"/>
        <v>-15.428571428571429</v>
      </c>
      <c r="AN20" s="173">
        <f t="shared" si="17"/>
        <v>-1.625</v>
      </c>
      <c r="AO20" s="186">
        <f>SUM(AO19-AN19)/AO19</f>
        <v>0.2</v>
      </c>
      <c r="AP20" s="361"/>
      <c r="AQ20" s="361"/>
      <c r="AR20" s="361"/>
      <c r="AS20" s="361"/>
      <c r="AT20" s="361"/>
      <c r="AU20" s="361"/>
      <c r="AV20" s="361"/>
      <c r="AW20" s="361"/>
      <c r="AX20" s="361"/>
      <c r="AY20" s="361"/>
      <c r="AZ20" s="361"/>
      <c r="BA20" s="361"/>
      <c r="BB20" s="361"/>
      <c r="BC20" s="361"/>
      <c r="BD20" s="361"/>
      <c r="BE20" s="361"/>
      <c r="BF20" s="361"/>
      <c r="BG20" s="361"/>
      <c r="BH20" s="361"/>
      <c r="BI20" s="361"/>
      <c r="BJ20" s="361"/>
      <c r="BK20" s="361"/>
      <c r="BL20" s="361"/>
      <c r="BM20" s="361"/>
      <c r="BN20" s="361"/>
      <c r="BO20" s="361"/>
      <c r="BP20" s="361"/>
      <c r="BQ20" s="361"/>
      <c r="BR20" s="361"/>
      <c r="BS20" s="361"/>
      <c r="BT20" s="361"/>
      <c r="BU20" s="361"/>
      <c r="BV20" s="361"/>
      <c r="BW20" s="361"/>
      <c r="BX20" s="184"/>
    </row>
    <row r="21" spans="1:89" ht="15.95">
      <c r="A21" s="26"/>
      <c r="B21" s="571"/>
      <c r="C21" s="160" t="s">
        <v>58</v>
      </c>
      <c r="D21" s="164">
        <v>1240</v>
      </c>
      <c r="E21" s="164">
        <v>2276</v>
      </c>
      <c r="F21" s="164">
        <v>1245</v>
      </c>
      <c r="G21" s="164">
        <v>1857</v>
      </c>
      <c r="H21" s="164">
        <v>1941</v>
      </c>
      <c r="I21" s="164">
        <v>762</v>
      </c>
      <c r="J21" s="164">
        <v>5502</v>
      </c>
      <c r="K21" s="164">
        <v>1524</v>
      </c>
      <c r="L21" s="164">
        <v>8085</v>
      </c>
      <c r="M21" s="164">
        <v>2946</v>
      </c>
      <c r="N21" s="164">
        <v>1507</v>
      </c>
      <c r="O21" s="164">
        <v>16138</v>
      </c>
      <c r="P21" s="164">
        <v>988</v>
      </c>
      <c r="Q21" s="164">
        <v>36192</v>
      </c>
      <c r="R21" s="164"/>
      <c r="S21" s="164"/>
      <c r="T21" s="164">
        <v>29</v>
      </c>
      <c r="U21" s="164">
        <v>32</v>
      </c>
      <c r="V21" s="164">
        <v>37</v>
      </c>
      <c r="W21" s="164">
        <v>133</v>
      </c>
      <c r="X21" s="164">
        <v>406</v>
      </c>
      <c r="Y21" s="164">
        <v>190</v>
      </c>
      <c r="Z21" s="164">
        <v>362</v>
      </c>
      <c r="AA21" s="164">
        <v>2200</v>
      </c>
      <c r="AB21" s="164">
        <v>1300</v>
      </c>
      <c r="AC21" s="164">
        <v>751</v>
      </c>
      <c r="AD21" s="164">
        <v>638</v>
      </c>
      <c r="AE21" s="164">
        <v>1700</v>
      </c>
      <c r="AF21" s="164">
        <v>1100</v>
      </c>
      <c r="AG21" s="164">
        <v>1600</v>
      </c>
      <c r="AH21" s="164">
        <v>500</v>
      </c>
      <c r="AI21" s="164">
        <v>1300</v>
      </c>
      <c r="AJ21" s="164">
        <v>2600</v>
      </c>
      <c r="AK21" s="164">
        <v>3900</v>
      </c>
      <c r="AL21" s="164">
        <v>8300</v>
      </c>
      <c r="AM21" s="164">
        <v>2800</v>
      </c>
      <c r="AN21" s="164">
        <v>1100</v>
      </c>
      <c r="AO21" s="164">
        <v>810</v>
      </c>
      <c r="AP21" s="164"/>
      <c r="AQ21" s="164"/>
      <c r="AR21" s="164"/>
      <c r="AS21" s="164"/>
      <c r="AT21" s="164"/>
      <c r="AU21" s="164"/>
      <c r="AV21" s="164"/>
      <c r="AW21" s="164"/>
      <c r="AX21" s="164"/>
      <c r="AY21" s="164"/>
      <c r="AZ21" s="164"/>
      <c r="BA21" s="164"/>
      <c r="BB21" s="164"/>
      <c r="BC21" s="164"/>
      <c r="BD21" s="164"/>
      <c r="BE21" s="164"/>
      <c r="BF21" s="164"/>
      <c r="BG21" s="164"/>
      <c r="BH21" s="164"/>
      <c r="BI21" s="164"/>
      <c r="BJ21" s="164"/>
      <c r="BK21" s="164"/>
      <c r="BL21" s="164"/>
      <c r="BM21" s="164"/>
      <c r="BN21" s="164"/>
      <c r="BO21" s="164"/>
      <c r="BP21" s="164"/>
      <c r="BQ21" s="164"/>
      <c r="BR21" s="164"/>
      <c r="BS21" s="164"/>
      <c r="BT21" s="164"/>
      <c r="BU21" s="164"/>
      <c r="BV21" s="164"/>
      <c r="BW21" s="164"/>
      <c r="BX21" s="258"/>
    </row>
    <row r="22" spans="1:89" ht="15.95">
      <c r="A22" s="26"/>
      <c r="B22" s="571"/>
      <c r="C22" s="160" t="s">
        <v>229</v>
      </c>
      <c r="D22" s="498"/>
      <c r="E22" s="191">
        <f>(E21-D21)/E21</f>
        <v>0.45518453427065025</v>
      </c>
      <c r="F22" s="192">
        <f t="shared" ref="F22:O22" si="18">(F21-E21)/F21</f>
        <v>-0.82811244979919674</v>
      </c>
      <c r="G22" s="191">
        <f t="shared" si="18"/>
        <v>0.32956381260096929</v>
      </c>
      <c r="H22" s="191">
        <f t="shared" si="18"/>
        <v>4.3276661514683151E-2</v>
      </c>
      <c r="I22" s="192">
        <f t="shared" si="18"/>
        <v>-1.5472440944881889</v>
      </c>
      <c r="J22" s="191">
        <f t="shared" si="18"/>
        <v>0.86150490730643403</v>
      </c>
      <c r="K22" s="192">
        <f t="shared" si="18"/>
        <v>-2.6102362204724407</v>
      </c>
      <c r="L22" s="191">
        <f t="shared" si="18"/>
        <v>0.81150278293135436</v>
      </c>
      <c r="M22" s="192">
        <f t="shared" si="18"/>
        <v>-1.744399185336049</v>
      </c>
      <c r="N22" s="192">
        <f t="shared" si="18"/>
        <v>-0.95487723954877235</v>
      </c>
      <c r="O22" s="191">
        <f t="shared" si="18"/>
        <v>0.90661792043623746</v>
      </c>
      <c r="P22" s="192">
        <f>(P21-O21)/P21</f>
        <v>-15.334008097165992</v>
      </c>
      <c r="Q22" s="192"/>
      <c r="R22" s="171" t="e">
        <f>SUM(R21-Q21)/R21</f>
        <v>#DIV/0!</v>
      </c>
      <c r="S22" s="174" t="e">
        <f t="shared" ref="S22:W22" si="19">(S21-R21)/S21</f>
        <v>#DIV/0!</v>
      </c>
      <c r="T22" s="178">
        <f t="shared" si="19"/>
        <v>1</v>
      </c>
      <c r="U22" s="174">
        <f t="shared" si="19"/>
        <v>9.375E-2</v>
      </c>
      <c r="V22" s="174">
        <f t="shared" si="19"/>
        <v>0.13513513513513514</v>
      </c>
      <c r="W22" s="174">
        <f t="shared" si="19"/>
        <v>0.72180451127819545</v>
      </c>
      <c r="X22" s="186">
        <f t="shared" ref="X22:AD22" si="20">SUM(X21-W21)/X21</f>
        <v>0.67241379310344829</v>
      </c>
      <c r="Y22" s="173">
        <f t="shared" si="20"/>
        <v>-1.1368421052631579</v>
      </c>
      <c r="Z22" s="186">
        <f t="shared" si="20"/>
        <v>0.47513812154696133</v>
      </c>
      <c r="AA22" s="186">
        <f t="shared" si="20"/>
        <v>0.83545454545454545</v>
      </c>
      <c r="AB22" s="173">
        <f t="shared" si="20"/>
        <v>-0.69230769230769229</v>
      </c>
      <c r="AC22" s="186">
        <f t="shared" si="20"/>
        <v>-0.73102529960053264</v>
      </c>
      <c r="AD22" s="173">
        <f t="shared" si="20"/>
        <v>-0.17711598746081506</v>
      </c>
      <c r="AE22" s="173">
        <f t="shared" ref="AE22" si="21">SUM(AE21-AD21)/AE21</f>
        <v>0.62470588235294122</v>
      </c>
      <c r="AF22" s="173">
        <f t="shared" ref="AF22:AN22" si="22">SUM(AF21-AE21)/AF21</f>
        <v>-0.54545454545454541</v>
      </c>
      <c r="AG22" s="186">
        <f t="shared" si="22"/>
        <v>0.3125</v>
      </c>
      <c r="AH22" s="173">
        <f t="shared" si="22"/>
        <v>-2.2000000000000002</v>
      </c>
      <c r="AI22" s="186">
        <f t="shared" si="22"/>
        <v>0.61538461538461542</v>
      </c>
      <c r="AJ22" s="186">
        <f t="shared" si="22"/>
        <v>0.5</v>
      </c>
      <c r="AK22" s="186">
        <f t="shared" si="22"/>
        <v>0.33333333333333331</v>
      </c>
      <c r="AL22" s="186">
        <f t="shared" si="22"/>
        <v>0.53012048192771088</v>
      </c>
      <c r="AM22" s="173">
        <f t="shared" si="22"/>
        <v>-1.9642857142857142</v>
      </c>
      <c r="AN22" s="173">
        <f t="shared" si="22"/>
        <v>-1.5454545454545454</v>
      </c>
      <c r="AO22" s="173">
        <f>SUM(AO21-AN21)/AO21</f>
        <v>-0.35802469135802467</v>
      </c>
      <c r="AP22" s="361"/>
      <c r="AQ22" s="361"/>
      <c r="AR22" s="361"/>
      <c r="AS22" s="361"/>
      <c r="AT22" s="361"/>
      <c r="AU22" s="361"/>
      <c r="AV22" s="361"/>
      <c r="AW22" s="361"/>
      <c r="AX22" s="361"/>
      <c r="AY22" s="361"/>
      <c r="AZ22" s="361"/>
      <c r="BA22" s="361"/>
      <c r="BB22" s="361"/>
      <c r="BC22" s="361"/>
      <c r="BD22" s="361"/>
      <c r="BE22" s="361"/>
      <c r="BF22" s="361"/>
      <c r="BG22" s="361"/>
      <c r="BH22" s="361"/>
      <c r="BI22" s="361"/>
      <c r="BJ22" s="361"/>
      <c r="BK22" s="361"/>
      <c r="BL22" s="361"/>
      <c r="BM22" s="361"/>
      <c r="BN22" s="361"/>
      <c r="BO22" s="361"/>
      <c r="BP22" s="361"/>
      <c r="BQ22" s="361"/>
      <c r="BR22" s="361"/>
      <c r="BS22" s="361"/>
      <c r="BT22" s="361"/>
      <c r="BU22" s="361"/>
      <c r="BV22" s="361"/>
      <c r="BW22" s="361"/>
    </row>
    <row r="23" spans="1:89" ht="15.95">
      <c r="A23" s="26"/>
      <c r="B23" s="571"/>
      <c r="C23" s="160" t="s">
        <v>230</v>
      </c>
      <c r="D23" s="498"/>
      <c r="E23" s="191"/>
      <c r="F23" s="192"/>
      <c r="G23" s="191"/>
      <c r="H23" s="191"/>
      <c r="I23" s="192"/>
      <c r="J23" s="191"/>
      <c r="K23" s="192"/>
      <c r="L23" s="191"/>
      <c r="M23" s="192"/>
      <c r="N23" s="192"/>
      <c r="O23" s="191"/>
      <c r="P23" s="192"/>
      <c r="Q23" s="192"/>
      <c r="R23" s="174"/>
      <c r="S23" s="171"/>
      <c r="T23" s="360">
        <v>0.44900000000000001</v>
      </c>
      <c r="U23" s="360">
        <v>0.28570000000000001</v>
      </c>
      <c r="V23" s="360">
        <v>0.25419999999999998</v>
      </c>
      <c r="W23" s="360">
        <v>0.17530000000000001</v>
      </c>
      <c r="X23" s="361">
        <v>0.1124</v>
      </c>
      <c r="Y23" s="361"/>
      <c r="Z23" s="361">
        <v>8.1199999999999994E-2</v>
      </c>
      <c r="AA23" s="361">
        <v>1.11E-2</v>
      </c>
      <c r="AB23" s="361">
        <v>0.1333</v>
      </c>
      <c r="AC23" s="361">
        <v>9.0899999999999995E-2</v>
      </c>
      <c r="AD23" s="361">
        <v>0.20449999999999999</v>
      </c>
      <c r="AE23" s="361">
        <v>9.7999999999999997E-3</v>
      </c>
      <c r="AF23" s="361">
        <v>1.55E-2</v>
      </c>
      <c r="AG23" s="444">
        <v>0.03</v>
      </c>
      <c r="AH23" s="444">
        <v>0</v>
      </c>
      <c r="AI23" s="444">
        <v>0</v>
      </c>
      <c r="AJ23" s="186">
        <v>1.17E-2</v>
      </c>
      <c r="AK23" s="186">
        <v>2.7799999999999998E-2</v>
      </c>
      <c r="AL23" s="186">
        <v>9.0899999999999995E-2</v>
      </c>
      <c r="AM23" s="173">
        <v>3.5299999999999998E-2</v>
      </c>
      <c r="AN23" s="173">
        <v>2.2499999999999999E-2</v>
      </c>
      <c r="AO23" s="186">
        <v>8.14E-2</v>
      </c>
      <c r="AP23" s="361"/>
      <c r="AQ23" s="361"/>
      <c r="AR23" s="361"/>
      <c r="AS23" s="361"/>
      <c r="AT23" s="361"/>
      <c r="AU23" s="361"/>
      <c r="AV23" s="361"/>
      <c r="AW23" s="361"/>
      <c r="AX23" s="361"/>
      <c r="AY23" s="361"/>
      <c r="AZ23" s="361"/>
      <c r="BA23" s="361"/>
      <c r="BB23" s="361"/>
      <c r="BC23" s="361"/>
      <c r="BD23" s="361"/>
      <c r="BE23" s="361"/>
      <c r="BF23" s="361"/>
      <c r="BG23" s="361"/>
      <c r="BH23" s="361"/>
      <c r="BI23" s="361"/>
      <c r="BJ23" s="361"/>
      <c r="BK23" s="361"/>
      <c r="BL23" s="361"/>
      <c r="BM23" s="361"/>
      <c r="BN23" s="361"/>
      <c r="BO23" s="361"/>
      <c r="BP23" s="361"/>
      <c r="BQ23" s="361"/>
      <c r="BR23" s="361"/>
      <c r="BS23" s="361"/>
      <c r="BT23" s="361"/>
      <c r="BU23" s="361"/>
      <c r="BV23" s="361"/>
      <c r="BW23" s="361"/>
    </row>
    <row r="24" spans="1:89" ht="15.95" hidden="1">
      <c r="A24" s="26"/>
      <c r="B24" s="571"/>
      <c r="C24" s="160" t="s">
        <v>231</v>
      </c>
      <c r="D24" s="40"/>
      <c r="E24" s="193"/>
      <c r="F24" s="193"/>
      <c r="G24" s="193"/>
      <c r="H24" s="193"/>
      <c r="I24" s="40"/>
      <c r="J24" s="40"/>
      <c r="K24" s="40"/>
      <c r="L24" s="40"/>
      <c r="M24" s="40"/>
      <c r="N24" s="40"/>
      <c r="O24" s="626" t="s">
        <v>232</v>
      </c>
      <c r="P24" s="627"/>
      <c r="Q24" s="499"/>
      <c r="R24" s="194"/>
      <c r="S24" s="194"/>
      <c r="T24" s="189"/>
      <c r="U24" s="189"/>
      <c r="V24" s="189"/>
      <c r="W24" s="189"/>
      <c r="X24" s="189"/>
      <c r="Y24" s="189"/>
      <c r="Z24" s="189"/>
      <c r="AA24" s="189"/>
      <c r="AB24" s="189"/>
      <c r="AC24" s="189"/>
      <c r="AD24" s="189"/>
      <c r="AE24" s="189"/>
      <c r="AF24" s="189"/>
      <c r="AG24" s="189"/>
      <c r="AH24" s="189"/>
      <c r="AI24" s="189"/>
      <c r="AJ24" s="189"/>
      <c r="AK24" s="189"/>
      <c r="AL24" s="189"/>
      <c r="AM24" s="189"/>
      <c r="AN24" s="445"/>
      <c r="AO24" s="445"/>
      <c r="AP24" s="445"/>
      <c r="AQ24" s="445"/>
      <c r="AR24" s="445"/>
      <c r="AS24" s="445"/>
      <c r="AT24" s="445"/>
      <c r="AU24" s="445"/>
      <c r="AV24" s="445"/>
      <c r="AW24" s="445"/>
      <c r="AX24" s="445"/>
      <c r="AY24" s="445"/>
      <c r="AZ24" s="445"/>
      <c r="BA24" s="445"/>
      <c r="BB24" s="445"/>
      <c r="BC24" s="445"/>
      <c r="BD24" s="445"/>
      <c r="BE24" s="445"/>
      <c r="BF24" s="445"/>
      <c r="BG24" s="445"/>
      <c r="BH24" s="445"/>
      <c r="BI24" s="445"/>
      <c r="BJ24" s="445"/>
      <c r="BK24" s="445"/>
      <c r="BL24" s="445"/>
      <c r="BM24" s="445"/>
      <c r="BN24" s="445"/>
      <c r="BO24" s="445"/>
      <c r="BP24" s="445"/>
      <c r="BQ24" s="445"/>
      <c r="BR24" s="445"/>
      <c r="BS24" s="445"/>
      <c r="BT24" s="445"/>
      <c r="BU24" s="445"/>
      <c r="BV24" s="445"/>
      <c r="BW24" s="445"/>
    </row>
    <row r="25" spans="1:89" ht="15.95">
      <c r="A25" s="325" t="s">
        <v>233</v>
      </c>
      <c r="B25" s="571"/>
      <c r="C25" s="596" t="s">
        <v>233</v>
      </c>
      <c r="D25" s="596"/>
      <c r="E25" s="596"/>
      <c r="F25" s="596"/>
      <c r="G25" s="596"/>
      <c r="H25" s="596"/>
      <c r="I25" s="596"/>
      <c r="J25" s="596"/>
      <c r="K25" s="596"/>
      <c r="L25" s="596"/>
      <c r="M25" s="596"/>
      <c r="N25" s="596"/>
      <c r="O25" s="596"/>
      <c r="P25" s="596"/>
      <c r="Q25" s="596"/>
      <c r="R25" s="596"/>
      <c r="S25" s="596"/>
      <c r="T25" s="596"/>
      <c r="U25" s="596"/>
      <c r="V25" s="596"/>
      <c r="W25" s="596"/>
      <c r="X25" s="596"/>
      <c r="Y25" s="596"/>
      <c r="Z25" s="596"/>
      <c r="AA25" s="325"/>
      <c r="AB25" s="325"/>
      <c r="AC25" s="325"/>
      <c r="AD25" s="325"/>
      <c r="AE25" s="326"/>
      <c r="AF25" s="326"/>
      <c r="AG25" s="326"/>
      <c r="AH25" s="326"/>
      <c r="AI25" s="326"/>
      <c r="AJ25" s="326"/>
      <c r="AK25" s="326"/>
      <c r="AL25" s="326"/>
      <c r="AM25" s="326"/>
      <c r="AN25" s="326"/>
      <c r="AO25" s="326"/>
      <c r="AP25" s="326"/>
      <c r="AQ25" s="326"/>
      <c r="AR25" s="326"/>
      <c r="AS25" s="326"/>
      <c r="AT25" s="326"/>
      <c r="AU25" s="326"/>
      <c r="AV25" s="326"/>
      <c r="AW25" s="326"/>
      <c r="AX25" s="326"/>
      <c r="AY25" s="326"/>
      <c r="AZ25" s="326"/>
      <c r="BA25" s="326"/>
      <c r="BB25" s="326"/>
      <c r="BC25" s="326"/>
      <c r="BD25" s="326"/>
      <c r="BE25" s="326"/>
      <c r="BF25" s="326"/>
      <c r="BG25" s="326"/>
      <c r="BH25" s="326"/>
      <c r="BI25" s="326"/>
      <c r="BJ25" s="326"/>
      <c r="BK25" s="326"/>
      <c r="BL25" s="326"/>
      <c r="BM25" s="326"/>
      <c r="BN25" s="326"/>
      <c r="BO25" s="326"/>
      <c r="BP25" s="326"/>
      <c r="BQ25" s="326"/>
      <c r="BR25" s="326"/>
      <c r="BS25" s="326"/>
      <c r="BT25" s="326"/>
      <c r="BU25" s="326"/>
      <c r="BV25" s="326"/>
      <c r="BW25" s="326"/>
    </row>
    <row r="26" spans="1:89" ht="15.95">
      <c r="A26" s="163"/>
      <c r="B26" s="571"/>
      <c r="C26" s="160" t="s">
        <v>234</v>
      </c>
      <c r="D26" s="161"/>
      <c r="E26" s="606" t="s">
        <v>226</v>
      </c>
      <c r="F26" s="607"/>
      <c r="G26" s="607"/>
      <c r="H26" s="607"/>
      <c r="I26" s="607"/>
      <c r="J26" s="607"/>
      <c r="K26" s="607"/>
      <c r="L26" s="607"/>
      <c r="M26" s="607"/>
      <c r="N26" s="607"/>
      <c r="O26" s="607"/>
      <c r="P26" s="608"/>
      <c r="Q26" s="309"/>
      <c r="R26" s="175"/>
      <c r="S26" s="175"/>
      <c r="T26" s="175">
        <v>17</v>
      </c>
      <c r="U26" s="175">
        <v>28</v>
      </c>
      <c r="V26" s="175">
        <v>30</v>
      </c>
      <c r="W26" s="175">
        <v>130</v>
      </c>
      <c r="X26" s="175">
        <v>379</v>
      </c>
      <c r="Y26" s="175">
        <v>187</v>
      </c>
      <c r="Z26" s="175">
        <v>320</v>
      </c>
      <c r="AA26" s="175">
        <v>2228</v>
      </c>
      <c r="AB26" s="175">
        <v>1284</v>
      </c>
      <c r="AC26" s="175">
        <v>751</v>
      </c>
      <c r="AD26" s="175">
        <v>3757</v>
      </c>
      <c r="AE26" s="175">
        <v>2400</v>
      </c>
      <c r="AF26" s="175">
        <v>1096</v>
      </c>
      <c r="AG26" s="175">
        <v>402</v>
      </c>
      <c r="AH26" s="175">
        <v>595</v>
      </c>
      <c r="AI26" s="175">
        <v>1420</v>
      </c>
      <c r="AJ26" s="175">
        <v>2641</v>
      </c>
      <c r="AK26" s="175">
        <v>3860</v>
      </c>
      <c r="AL26" s="175">
        <v>12000</v>
      </c>
      <c r="AM26" s="175">
        <v>2757</v>
      </c>
      <c r="AN26" s="175"/>
      <c r="AO26" s="175"/>
      <c r="AP26" s="175"/>
      <c r="AQ26" s="175"/>
      <c r="AR26" s="175"/>
      <c r="AS26" s="175"/>
      <c r="AT26" s="175"/>
      <c r="AU26" s="175"/>
      <c r="AV26" s="175"/>
      <c r="AW26" s="175"/>
      <c r="AX26" s="175"/>
      <c r="AY26" s="175"/>
      <c r="AZ26" s="175"/>
      <c r="BA26" s="175"/>
      <c r="BB26" s="175"/>
      <c r="BC26" s="175"/>
      <c r="BD26" s="175"/>
      <c r="BE26" s="175"/>
      <c r="BF26" s="175"/>
      <c r="BG26" s="175"/>
      <c r="BH26" s="175"/>
      <c r="BI26" s="175"/>
      <c r="BJ26" s="175"/>
      <c r="BK26" s="175"/>
      <c r="BL26" s="175"/>
      <c r="BM26" s="175"/>
      <c r="BN26" s="175"/>
      <c r="BO26" s="175"/>
      <c r="BP26" s="175"/>
      <c r="BQ26" s="175"/>
      <c r="BR26" s="175"/>
      <c r="BS26" s="175"/>
      <c r="BT26" s="175"/>
      <c r="BU26" s="175"/>
      <c r="BV26" s="175"/>
      <c r="BW26" s="175"/>
      <c r="BX26" s="258"/>
    </row>
    <row r="27" spans="1:89" ht="15.95">
      <c r="A27" s="163"/>
      <c r="B27" s="571"/>
      <c r="C27" s="160" t="s">
        <v>235</v>
      </c>
      <c r="D27" s="161"/>
      <c r="E27" s="609"/>
      <c r="F27" s="610"/>
      <c r="G27" s="610"/>
      <c r="H27" s="610"/>
      <c r="I27" s="610"/>
      <c r="J27" s="610"/>
      <c r="K27" s="610"/>
      <c r="L27" s="610"/>
      <c r="M27" s="610"/>
      <c r="N27" s="610"/>
      <c r="O27" s="610"/>
      <c r="P27" s="611"/>
      <c r="Q27" s="310"/>
      <c r="R27" s="175"/>
      <c r="S27" s="175"/>
      <c r="T27" s="175">
        <v>5</v>
      </c>
      <c r="U27" s="175">
        <v>12</v>
      </c>
      <c r="V27" s="175">
        <v>10</v>
      </c>
      <c r="W27" s="175">
        <v>24</v>
      </c>
      <c r="X27" s="175">
        <v>19</v>
      </c>
      <c r="Y27" s="175">
        <v>15</v>
      </c>
      <c r="Z27" s="175">
        <v>14</v>
      </c>
      <c r="AA27" s="175">
        <v>25</v>
      </c>
      <c r="AB27" s="175">
        <v>13</v>
      </c>
      <c r="AC27" s="175">
        <v>14</v>
      </c>
      <c r="AD27" s="175">
        <v>51</v>
      </c>
      <c r="AE27" s="175">
        <v>13</v>
      </c>
      <c r="AF27" s="175">
        <v>15</v>
      </c>
      <c r="AG27" s="175">
        <v>10</v>
      </c>
      <c r="AH27" s="175">
        <v>12</v>
      </c>
      <c r="AI27" s="175">
        <v>8</v>
      </c>
      <c r="AJ27" s="175">
        <v>14</v>
      </c>
      <c r="AK27" s="175">
        <v>44</v>
      </c>
      <c r="AL27" s="175">
        <v>128</v>
      </c>
      <c r="AM27" s="175">
        <v>12</v>
      </c>
      <c r="AN27" s="175">
        <v>8</v>
      </c>
      <c r="AO27" s="175">
        <v>9</v>
      </c>
      <c r="AP27" s="175"/>
      <c r="AQ27" s="175"/>
      <c r="AR27" s="175"/>
      <c r="AS27" s="175"/>
      <c r="AT27" s="175"/>
      <c r="AU27" s="175"/>
      <c r="AV27" s="175"/>
      <c r="AW27" s="175"/>
      <c r="AX27" s="175"/>
      <c r="AY27" s="175"/>
      <c r="AZ27" s="175"/>
      <c r="BA27" s="175"/>
      <c r="BB27" s="175"/>
      <c r="BC27" s="175"/>
      <c r="BD27" s="175"/>
      <c r="BE27" s="175"/>
      <c r="BF27" s="175"/>
      <c r="BG27" s="175"/>
      <c r="BH27" s="175"/>
      <c r="BI27" s="175"/>
      <c r="BJ27" s="175"/>
      <c r="BK27" s="175"/>
      <c r="BL27" s="175"/>
      <c r="BM27" s="175"/>
      <c r="BN27" s="175"/>
      <c r="BO27" s="175"/>
      <c r="BP27" s="175"/>
      <c r="BQ27" s="175"/>
      <c r="BR27" s="175"/>
      <c r="BS27" s="175"/>
      <c r="BT27" s="175"/>
      <c r="BU27" s="175"/>
      <c r="BV27" s="175"/>
      <c r="BW27" s="175"/>
      <c r="BX27" s="258"/>
    </row>
    <row r="28" spans="1:89" ht="15.95">
      <c r="A28" s="163"/>
      <c r="B28" s="571"/>
      <c r="C28" s="160" t="s">
        <v>236</v>
      </c>
      <c r="D28" s="161"/>
      <c r="E28" s="609"/>
      <c r="F28" s="610"/>
      <c r="G28" s="610"/>
      <c r="H28" s="610"/>
      <c r="I28" s="610"/>
      <c r="J28" s="610"/>
      <c r="K28" s="610"/>
      <c r="L28" s="610"/>
      <c r="M28" s="610"/>
      <c r="N28" s="610"/>
      <c r="O28" s="610"/>
      <c r="P28" s="611"/>
      <c r="Q28" s="310"/>
      <c r="R28" s="175"/>
      <c r="S28" s="175"/>
      <c r="T28" s="175">
        <v>2</v>
      </c>
      <c r="U28" s="175">
        <v>0</v>
      </c>
      <c r="V28" s="175">
        <v>0</v>
      </c>
      <c r="W28" s="175">
        <v>1</v>
      </c>
      <c r="X28" s="175">
        <v>1</v>
      </c>
      <c r="Y28" s="175">
        <v>0</v>
      </c>
      <c r="Z28" s="175">
        <v>0</v>
      </c>
      <c r="AA28" s="175">
        <v>1</v>
      </c>
      <c r="AB28" s="175">
        <v>3</v>
      </c>
      <c r="AC28" s="175">
        <v>0</v>
      </c>
      <c r="AD28" s="175">
        <v>5</v>
      </c>
      <c r="AE28" s="175">
        <v>0</v>
      </c>
      <c r="AF28" s="175">
        <v>0</v>
      </c>
      <c r="AG28" s="175">
        <v>0</v>
      </c>
      <c r="AH28" s="175">
        <v>0</v>
      </c>
      <c r="AI28" s="175">
        <v>1</v>
      </c>
      <c r="AJ28" s="175">
        <v>5</v>
      </c>
      <c r="AK28" s="175">
        <v>0</v>
      </c>
      <c r="AL28" s="175">
        <v>0</v>
      </c>
      <c r="AM28" s="175">
        <v>0</v>
      </c>
      <c r="AN28" s="175">
        <v>3</v>
      </c>
      <c r="AO28" s="175">
        <v>2</v>
      </c>
      <c r="AP28" s="175"/>
      <c r="AQ28" s="175"/>
      <c r="AR28" s="175"/>
      <c r="AS28" s="175"/>
      <c r="AT28" s="175"/>
      <c r="AU28" s="175"/>
      <c r="AV28" s="175"/>
      <c r="AW28" s="175"/>
      <c r="AX28" s="175"/>
      <c r="AY28" s="175"/>
      <c r="AZ28" s="175"/>
      <c r="BA28" s="175"/>
      <c r="BB28" s="175"/>
      <c r="BC28" s="175"/>
      <c r="BD28" s="175"/>
      <c r="BE28" s="175"/>
      <c r="BF28" s="175"/>
      <c r="BG28" s="175"/>
      <c r="BH28" s="175"/>
      <c r="BI28" s="175"/>
      <c r="BJ28" s="175"/>
      <c r="BK28" s="175"/>
      <c r="BL28" s="175"/>
      <c r="BM28" s="175"/>
      <c r="BN28" s="175"/>
      <c r="BO28" s="175"/>
      <c r="BP28" s="175"/>
      <c r="BQ28" s="175"/>
      <c r="BR28" s="175"/>
      <c r="BS28" s="175"/>
      <c r="BT28" s="175"/>
      <c r="BU28" s="175"/>
      <c r="BV28" s="175"/>
      <c r="BW28" s="175"/>
      <c r="BX28" s="258"/>
    </row>
    <row r="29" spans="1:89" ht="15.95">
      <c r="A29" s="163"/>
      <c r="B29" s="571"/>
      <c r="C29" s="160" t="s">
        <v>237</v>
      </c>
      <c r="D29" s="161"/>
      <c r="E29" s="609"/>
      <c r="F29" s="610"/>
      <c r="G29" s="610"/>
      <c r="H29" s="610"/>
      <c r="I29" s="610"/>
      <c r="J29" s="610"/>
      <c r="K29" s="610"/>
      <c r="L29" s="610"/>
      <c r="M29" s="610"/>
      <c r="N29" s="610"/>
      <c r="O29" s="610"/>
      <c r="P29" s="611"/>
      <c r="Q29" s="310"/>
      <c r="R29" s="175"/>
      <c r="S29" s="175"/>
      <c r="T29" s="175">
        <v>1</v>
      </c>
      <c r="U29" s="175">
        <v>2</v>
      </c>
      <c r="V29" s="175">
        <v>2</v>
      </c>
      <c r="W29" s="175">
        <v>3</v>
      </c>
      <c r="X29" s="175">
        <v>2</v>
      </c>
      <c r="Y29" s="175">
        <v>1</v>
      </c>
      <c r="Z29" s="175">
        <v>2</v>
      </c>
      <c r="AA29" s="175">
        <v>3</v>
      </c>
      <c r="AB29" s="175">
        <v>1</v>
      </c>
      <c r="AC29" s="175">
        <v>2</v>
      </c>
      <c r="AD29" s="175">
        <v>1</v>
      </c>
      <c r="AE29" s="175">
        <v>1</v>
      </c>
      <c r="AF29" s="175">
        <v>2</v>
      </c>
      <c r="AG29" s="175">
        <v>2</v>
      </c>
      <c r="AH29" s="175">
        <v>0</v>
      </c>
      <c r="AI29" s="175">
        <v>0</v>
      </c>
      <c r="AJ29" s="175">
        <v>2</v>
      </c>
      <c r="AK29" s="175">
        <v>2</v>
      </c>
      <c r="AL29" s="175">
        <v>1</v>
      </c>
      <c r="AM29" s="175">
        <v>2</v>
      </c>
      <c r="AN29" s="175">
        <v>2</v>
      </c>
      <c r="AO29" s="175">
        <v>2</v>
      </c>
      <c r="AP29" s="175"/>
      <c r="AQ29" s="175"/>
      <c r="AR29" s="175"/>
      <c r="AS29" s="175"/>
      <c r="AT29" s="175"/>
      <c r="AU29" s="175"/>
      <c r="AV29" s="175"/>
      <c r="AW29" s="175"/>
      <c r="AX29" s="175"/>
      <c r="AY29" s="175"/>
      <c r="AZ29" s="175"/>
      <c r="BA29" s="175"/>
      <c r="BB29" s="175"/>
      <c r="BC29" s="175"/>
      <c r="BD29" s="175"/>
      <c r="BE29" s="175"/>
      <c r="BF29" s="175"/>
      <c r="BG29" s="175"/>
      <c r="BH29" s="175"/>
      <c r="BI29" s="175"/>
      <c r="BJ29" s="175"/>
      <c r="BK29" s="175"/>
      <c r="BL29" s="175"/>
      <c r="BM29" s="175"/>
      <c r="BN29" s="175"/>
      <c r="BO29" s="175"/>
      <c r="BP29" s="175"/>
      <c r="BQ29" s="175"/>
      <c r="BR29" s="175"/>
      <c r="BS29" s="175"/>
      <c r="BT29" s="175"/>
      <c r="BU29" s="175"/>
      <c r="BV29" s="175"/>
      <c r="BW29" s="175"/>
      <c r="BX29" s="258"/>
    </row>
    <row r="30" spans="1:89" ht="15.95">
      <c r="A30" s="160"/>
      <c r="B30" s="571"/>
      <c r="C30" s="160" t="s">
        <v>238</v>
      </c>
      <c r="D30" s="160"/>
      <c r="E30" s="612"/>
      <c r="F30" s="613"/>
      <c r="G30" s="613"/>
      <c r="H30" s="613"/>
      <c r="I30" s="613"/>
      <c r="J30" s="613"/>
      <c r="K30" s="613"/>
      <c r="L30" s="613"/>
      <c r="M30" s="613"/>
      <c r="N30" s="613"/>
      <c r="O30" s="613"/>
      <c r="P30" s="614"/>
      <c r="Q30" s="311"/>
      <c r="R30" s="176"/>
      <c r="S30" s="176"/>
      <c r="T30" s="165">
        <v>5</v>
      </c>
      <c r="U30" s="176">
        <v>12</v>
      </c>
      <c r="V30" s="176">
        <v>13</v>
      </c>
      <c r="W30" s="176">
        <v>13</v>
      </c>
      <c r="X30" s="176">
        <v>9</v>
      </c>
      <c r="Y30" s="176"/>
      <c r="Z30" s="176">
        <v>16</v>
      </c>
      <c r="AA30" s="176">
        <v>28</v>
      </c>
      <c r="AB30" s="176">
        <v>7</v>
      </c>
      <c r="AC30" s="176">
        <v>15</v>
      </c>
      <c r="AD30" s="176">
        <v>9</v>
      </c>
      <c r="AE30" s="176">
        <v>0</v>
      </c>
      <c r="AF30" s="176">
        <v>12</v>
      </c>
      <c r="AG30" s="176">
        <v>5</v>
      </c>
      <c r="AH30" s="176">
        <v>0</v>
      </c>
      <c r="AI30" s="176">
        <v>4</v>
      </c>
      <c r="AJ30" s="176">
        <v>8</v>
      </c>
      <c r="AK30" s="176">
        <v>11</v>
      </c>
      <c r="AL30" s="176">
        <v>3</v>
      </c>
      <c r="AM30" s="176">
        <v>4</v>
      </c>
      <c r="AN30" s="176">
        <v>10</v>
      </c>
      <c r="AO30" s="176">
        <v>17</v>
      </c>
      <c r="AP30" s="176"/>
      <c r="AQ30" s="176"/>
      <c r="AR30" s="176"/>
      <c r="AS30" s="176"/>
      <c r="AT30" s="176"/>
      <c r="AU30" s="176"/>
      <c r="AV30" s="176"/>
      <c r="AW30" s="176"/>
      <c r="AX30" s="176"/>
      <c r="AY30" s="176"/>
      <c r="AZ30" s="176"/>
      <c r="BA30" s="176"/>
      <c r="BB30" s="176"/>
      <c r="BC30" s="176"/>
      <c r="BD30" s="176"/>
      <c r="BE30" s="176"/>
      <c r="BF30" s="176"/>
      <c r="BG30" s="176"/>
      <c r="BH30" s="176"/>
      <c r="BI30" s="176"/>
      <c r="BJ30" s="176"/>
      <c r="BK30" s="176"/>
      <c r="BL30" s="176"/>
      <c r="BM30" s="176"/>
      <c r="BN30" s="176"/>
      <c r="BO30" s="176"/>
      <c r="BP30" s="176"/>
      <c r="BQ30" s="176"/>
      <c r="BR30" s="176"/>
      <c r="BS30" s="176"/>
      <c r="BT30" s="176"/>
      <c r="BU30" s="176"/>
      <c r="BV30" s="176"/>
      <c r="BW30" s="176"/>
      <c r="BX30" s="258"/>
      <c r="CA30" s="619" t="s">
        <v>239</v>
      </c>
      <c r="CB30" s="620"/>
      <c r="CC30" s="621"/>
      <c r="CE30" s="622" t="s">
        <v>240</v>
      </c>
      <c r="CF30" s="623"/>
      <c r="CG30" s="624"/>
      <c r="CI30" s="622" t="s">
        <v>241</v>
      </c>
      <c r="CJ30" s="623"/>
      <c r="CK30" s="624"/>
    </row>
    <row r="31" spans="1:89" ht="15.75" customHeight="1">
      <c r="A31" s="387" t="s">
        <v>11</v>
      </c>
      <c r="B31" s="571"/>
      <c r="C31" s="618" t="s">
        <v>11</v>
      </c>
      <c r="D31" s="618"/>
      <c r="E31" s="618"/>
      <c r="F31" s="618"/>
      <c r="G31" s="618"/>
      <c r="H31" s="618"/>
      <c r="I31" s="618"/>
      <c r="J31" s="618"/>
      <c r="K31" s="618"/>
      <c r="L31" s="618"/>
      <c r="M31" s="618"/>
      <c r="N31" s="618"/>
      <c r="O31" s="618"/>
      <c r="P31" s="618"/>
      <c r="Q31" s="618"/>
      <c r="R31" s="618"/>
      <c r="S31" s="618"/>
      <c r="T31" s="618"/>
      <c r="U31" s="618"/>
      <c r="V31" s="618"/>
      <c r="W31" s="618"/>
      <c r="X31" s="618"/>
      <c r="Y31" s="618"/>
      <c r="Z31" s="618"/>
      <c r="AA31" s="500"/>
      <c r="AB31" s="500"/>
      <c r="AC31" s="500"/>
      <c r="AD31" s="501"/>
      <c r="AE31" s="502"/>
      <c r="AF31" s="502"/>
      <c r="AG31" s="502"/>
      <c r="AH31" s="502"/>
      <c r="AI31" s="502"/>
      <c r="AJ31" s="502"/>
      <c r="AK31" s="502"/>
      <c r="AL31" s="502"/>
      <c r="AM31" s="502"/>
      <c r="AN31" s="502"/>
      <c r="AO31" s="502"/>
      <c r="AP31" s="502"/>
      <c r="AQ31" s="502"/>
      <c r="AR31" s="502"/>
      <c r="AS31" s="502"/>
      <c r="AT31" s="502"/>
      <c r="AU31" s="502"/>
      <c r="AV31" s="502"/>
      <c r="AW31" s="502"/>
      <c r="AX31" s="502"/>
      <c r="AY31" s="502"/>
      <c r="AZ31" s="502"/>
      <c r="BA31" s="502"/>
      <c r="BB31" s="502"/>
      <c r="BC31" s="502"/>
      <c r="BD31" s="502"/>
      <c r="BE31" s="502"/>
      <c r="BF31" s="502"/>
      <c r="BG31" s="502"/>
      <c r="BH31" s="502"/>
      <c r="BI31" s="502"/>
      <c r="BJ31" s="502"/>
      <c r="BK31" s="502"/>
      <c r="BL31" s="502"/>
      <c r="BM31" s="502"/>
      <c r="BN31" s="502"/>
      <c r="BO31" s="502"/>
      <c r="BP31" s="502"/>
      <c r="BQ31" s="502"/>
      <c r="BR31" s="502"/>
      <c r="BS31" s="502"/>
      <c r="BT31" s="502"/>
      <c r="BU31" s="502"/>
      <c r="BV31" s="502"/>
      <c r="BW31" s="502"/>
      <c r="BX31" s="184"/>
      <c r="CA31" s="294" t="s">
        <v>242</v>
      </c>
      <c r="CB31" s="295"/>
      <c r="CC31" s="296"/>
      <c r="CE31" s="290" t="s">
        <v>242</v>
      </c>
      <c r="CF31" s="291"/>
      <c r="CG31" s="292"/>
      <c r="CI31" s="290" t="s">
        <v>242</v>
      </c>
      <c r="CJ31" s="291"/>
      <c r="CK31" s="293"/>
    </row>
    <row r="32" spans="1:89" ht="15.95">
      <c r="A32" s="166"/>
      <c r="B32" s="571"/>
      <c r="C32" s="162" t="s">
        <v>68</v>
      </c>
      <c r="D32" s="162"/>
      <c r="E32" s="162"/>
      <c r="F32" s="162"/>
      <c r="G32" s="162"/>
      <c r="H32" s="162"/>
      <c r="I32" s="162"/>
      <c r="J32" s="162"/>
      <c r="K32" s="162"/>
      <c r="L32" s="162"/>
      <c r="M32" s="162"/>
      <c r="N32" s="162"/>
      <c r="O32" s="162"/>
      <c r="P32" s="162"/>
      <c r="Q32" s="162">
        <v>2186</v>
      </c>
      <c r="R32" s="164"/>
      <c r="S32" s="164"/>
      <c r="T32" s="164">
        <v>2306</v>
      </c>
      <c r="U32" s="164">
        <v>2306</v>
      </c>
      <c r="V32" s="164">
        <v>2308</v>
      </c>
      <c r="W32" s="164">
        <v>2420</v>
      </c>
      <c r="X32" s="164">
        <v>2463</v>
      </c>
      <c r="Y32" s="164">
        <v>2468</v>
      </c>
      <c r="Z32" s="164">
        <v>2471</v>
      </c>
      <c r="AA32" s="164">
        <v>2475</v>
      </c>
      <c r="AB32" s="164">
        <v>2477</v>
      </c>
      <c r="AC32" s="164">
        <v>2477</v>
      </c>
      <c r="AD32" s="164">
        <v>2481</v>
      </c>
      <c r="AE32" s="164">
        <v>2493</v>
      </c>
      <c r="AF32" s="164">
        <v>2500</v>
      </c>
      <c r="AG32" s="164">
        <v>2500</v>
      </c>
      <c r="AH32" s="164">
        <v>2506</v>
      </c>
      <c r="AI32" s="164">
        <v>2510</v>
      </c>
      <c r="AJ32" s="164">
        <v>2518</v>
      </c>
      <c r="AK32" s="164">
        <v>2523</v>
      </c>
      <c r="AL32" s="164">
        <v>2529</v>
      </c>
      <c r="AM32" s="164">
        <v>2532</v>
      </c>
      <c r="AN32" s="164">
        <v>2533</v>
      </c>
      <c r="AO32" s="164">
        <v>2537</v>
      </c>
      <c r="AP32" s="164"/>
      <c r="AQ32" s="164"/>
      <c r="AR32" s="164"/>
      <c r="AS32" s="164"/>
      <c r="AT32" s="164"/>
      <c r="AU32" s="164"/>
      <c r="AV32" s="164"/>
      <c r="AW32" s="164"/>
      <c r="AX32" s="164"/>
      <c r="AY32" s="164"/>
      <c r="AZ32" s="164"/>
      <c r="BA32" s="164"/>
      <c r="BB32" s="164"/>
      <c r="BC32" s="164"/>
      <c r="BD32" s="164"/>
      <c r="BE32" s="164"/>
      <c r="BF32" s="164"/>
      <c r="BG32" s="164"/>
      <c r="BH32" s="164"/>
      <c r="BI32" s="164"/>
      <c r="BJ32" s="164"/>
      <c r="BK32" s="164"/>
      <c r="BL32" s="164"/>
      <c r="BM32" s="164"/>
      <c r="BN32" s="164"/>
      <c r="BO32" s="164"/>
      <c r="BP32" s="164"/>
      <c r="BQ32" s="164"/>
      <c r="BR32" s="164"/>
      <c r="BS32" s="164"/>
      <c r="BT32" s="164"/>
      <c r="BU32" s="164"/>
      <c r="BV32" s="164"/>
      <c r="BW32" s="164"/>
      <c r="BX32" s="258"/>
      <c r="CA32" s="297"/>
      <c r="CC32" s="296"/>
    </row>
    <row r="33" spans="1:85" ht="15.95">
      <c r="A33" s="166"/>
      <c r="B33" s="571"/>
      <c r="C33" s="160" t="s">
        <v>70</v>
      </c>
      <c r="D33" s="160"/>
      <c r="E33" s="190"/>
      <c r="F33" s="190"/>
      <c r="G33" s="190"/>
      <c r="H33" s="190"/>
      <c r="I33" s="190"/>
      <c r="J33" s="190"/>
      <c r="K33" s="190"/>
      <c r="L33" s="190"/>
      <c r="M33" s="190"/>
      <c r="N33" s="190"/>
      <c r="O33" s="190"/>
      <c r="P33" s="190"/>
      <c r="Q33" s="190">
        <v>2444</v>
      </c>
      <c r="R33" s="164">
        <v>2309</v>
      </c>
      <c r="S33" s="164"/>
      <c r="T33" s="164">
        <v>2321</v>
      </c>
      <c r="U33" s="164">
        <v>2321</v>
      </c>
      <c r="V33" s="164">
        <v>2323</v>
      </c>
      <c r="W33" s="164">
        <v>2449</v>
      </c>
      <c r="X33" s="164">
        <v>2496</v>
      </c>
      <c r="Y33" s="164">
        <v>2501</v>
      </c>
      <c r="Z33" s="164">
        <v>2504</v>
      </c>
      <c r="AA33" s="164">
        <v>2509</v>
      </c>
      <c r="AB33" s="164">
        <v>2513</v>
      </c>
      <c r="AC33" s="164">
        <v>2511</v>
      </c>
      <c r="AD33" s="164">
        <v>2517</v>
      </c>
      <c r="AE33" s="164">
        <v>2526</v>
      </c>
      <c r="AF33" s="164">
        <v>2537</v>
      </c>
      <c r="AG33" s="164">
        <v>2537</v>
      </c>
      <c r="AH33" s="164">
        <v>2543</v>
      </c>
      <c r="AI33" s="164">
        <v>2546</v>
      </c>
      <c r="AJ33" s="164">
        <v>2554</v>
      </c>
      <c r="AK33" s="164">
        <v>2559</v>
      </c>
      <c r="AL33" s="164">
        <v>2563</v>
      </c>
      <c r="AM33" s="164">
        <v>2566</v>
      </c>
      <c r="AN33" s="164">
        <v>2567</v>
      </c>
      <c r="AO33" s="164">
        <v>2570</v>
      </c>
      <c r="AP33" s="164"/>
      <c r="AQ33" s="164"/>
      <c r="AR33" s="164"/>
      <c r="AS33" s="164"/>
      <c r="AT33" s="164"/>
      <c r="AU33" s="164"/>
      <c r="AV33" s="164"/>
      <c r="AW33" s="164"/>
      <c r="AX33" s="164"/>
      <c r="AY33" s="164"/>
      <c r="AZ33" s="164"/>
      <c r="BA33" s="164"/>
      <c r="BB33" s="164"/>
      <c r="BC33" s="164"/>
      <c r="BD33" s="164"/>
      <c r="BE33" s="164"/>
      <c r="BF33" s="164"/>
      <c r="BG33" s="164"/>
      <c r="BH33" s="164"/>
      <c r="BI33" s="164"/>
      <c r="BJ33" s="164"/>
      <c r="BK33" s="164"/>
      <c r="BL33" s="164"/>
      <c r="BM33" s="164"/>
      <c r="BN33" s="164"/>
      <c r="BO33" s="164"/>
      <c r="BP33" s="164"/>
      <c r="BQ33" s="164"/>
      <c r="BR33" s="164"/>
      <c r="BS33" s="164"/>
      <c r="BT33" s="164"/>
      <c r="BU33" s="164"/>
      <c r="BV33" s="164"/>
      <c r="BW33" s="164"/>
      <c r="BX33" s="258"/>
      <c r="CA33" s="298" t="s">
        <v>243</v>
      </c>
      <c r="CB33" s="295"/>
      <c r="CC33" s="296"/>
      <c r="CE33" s="622" t="s">
        <v>244</v>
      </c>
      <c r="CF33" s="623"/>
      <c r="CG33" s="624"/>
    </row>
    <row r="34" spans="1:85" ht="29.25" customHeight="1">
      <c r="A34" s="166"/>
      <c r="B34" s="571"/>
      <c r="C34" s="160" t="s">
        <v>245</v>
      </c>
      <c r="D34" s="160">
        <v>0</v>
      </c>
      <c r="E34" s="165">
        <v>3</v>
      </c>
      <c r="F34" s="165">
        <v>8</v>
      </c>
      <c r="G34" s="165">
        <v>1</v>
      </c>
      <c r="H34" s="165">
        <v>8</v>
      </c>
      <c r="I34" s="165">
        <v>4</v>
      </c>
      <c r="J34" s="165">
        <v>8</v>
      </c>
      <c r="K34" s="165">
        <v>1</v>
      </c>
      <c r="L34" s="165">
        <v>8</v>
      </c>
      <c r="M34" s="165">
        <v>7</v>
      </c>
      <c r="N34" s="165">
        <v>1</v>
      </c>
      <c r="O34" s="165">
        <v>0</v>
      </c>
      <c r="P34" s="165">
        <v>4</v>
      </c>
      <c r="Q34" s="165">
        <v>43</v>
      </c>
      <c r="R34" s="164">
        <f>R32-Q32+R33-Q33</f>
        <v>-2321</v>
      </c>
      <c r="S34" s="164">
        <f>S32-R32+S33-R33</f>
        <v>-2309</v>
      </c>
      <c r="T34" s="164">
        <v>2</v>
      </c>
      <c r="U34" s="164">
        <v>0</v>
      </c>
      <c r="V34" s="164">
        <f t="shared" ref="V34:AD34" si="23">V32-U32+V33-U33</f>
        <v>4</v>
      </c>
      <c r="W34" s="164">
        <f t="shared" si="23"/>
        <v>238</v>
      </c>
      <c r="X34" s="164">
        <f t="shared" si="23"/>
        <v>90</v>
      </c>
      <c r="Y34" s="164">
        <f t="shared" si="23"/>
        <v>10</v>
      </c>
      <c r="Z34" s="164">
        <f t="shared" si="23"/>
        <v>6</v>
      </c>
      <c r="AA34" s="164">
        <f t="shared" si="23"/>
        <v>9</v>
      </c>
      <c r="AB34" s="164">
        <f t="shared" si="23"/>
        <v>6</v>
      </c>
      <c r="AC34" s="164">
        <f t="shared" si="23"/>
        <v>-2</v>
      </c>
      <c r="AD34" s="164">
        <f t="shared" si="23"/>
        <v>10</v>
      </c>
      <c r="AE34" s="164">
        <f t="shared" ref="AE34" si="24">AE32-AD32+AE33-AD33</f>
        <v>21</v>
      </c>
      <c r="AF34" s="164">
        <f t="shared" ref="AF34:AN34" si="25">AF32-AE32+AF33-AE33</f>
        <v>18</v>
      </c>
      <c r="AG34" s="164">
        <f t="shared" si="25"/>
        <v>0</v>
      </c>
      <c r="AH34" s="164">
        <f t="shared" si="25"/>
        <v>12</v>
      </c>
      <c r="AI34" s="164">
        <f t="shared" si="25"/>
        <v>7</v>
      </c>
      <c r="AJ34" s="164">
        <f t="shared" si="25"/>
        <v>16</v>
      </c>
      <c r="AK34" s="164">
        <f t="shared" si="25"/>
        <v>10</v>
      </c>
      <c r="AL34" s="164">
        <f t="shared" si="25"/>
        <v>10</v>
      </c>
      <c r="AM34" s="164">
        <f t="shared" si="25"/>
        <v>6</v>
      </c>
      <c r="AN34" s="164">
        <f t="shared" si="25"/>
        <v>2</v>
      </c>
      <c r="AO34" s="164">
        <f>AO32-AN32+AO33-AN33</f>
        <v>7</v>
      </c>
      <c r="AP34" s="164"/>
      <c r="AQ34" s="164"/>
      <c r="AR34" s="164"/>
      <c r="AS34" s="164"/>
      <c r="AT34" s="164"/>
      <c r="AU34" s="164"/>
      <c r="AV34" s="164"/>
      <c r="AW34" s="164"/>
      <c r="AX34" s="164"/>
      <c r="AY34" s="164"/>
      <c r="AZ34" s="164"/>
      <c r="BA34" s="164"/>
      <c r="BB34" s="164"/>
      <c r="BC34" s="164"/>
      <c r="BD34" s="164"/>
      <c r="BE34" s="164"/>
      <c r="BF34" s="164"/>
      <c r="BG34" s="164"/>
      <c r="BH34" s="164"/>
      <c r="BI34" s="164"/>
      <c r="BJ34" s="164"/>
      <c r="BK34" s="164"/>
      <c r="BL34" s="164"/>
      <c r="BM34" s="164"/>
      <c r="BN34" s="164"/>
      <c r="BO34" s="164"/>
      <c r="BP34" s="164"/>
      <c r="BQ34" s="164"/>
      <c r="BR34" s="164"/>
      <c r="BS34" s="164"/>
      <c r="BT34" s="164"/>
      <c r="BU34" s="164"/>
      <c r="BV34" s="164"/>
      <c r="BW34" s="164"/>
      <c r="BX34" s="184"/>
      <c r="CA34" s="298" t="s">
        <v>246</v>
      </c>
      <c r="CB34" s="299"/>
      <c r="CC34" s="296"/>
      <c r="CE34" s="290" t="s">
        <v>242</v>
      </c>
      <c r="CF34" s="291"/>
      <c r="CG34" s="293"/>
    </row>
    <row r="35" spans="1:85" ht="15.95">
      <c r="A35" s="166"/>
      <c r="B35" s="571"/>
      <c r="C35" s="160" t="s">
        <v>53</v>
      </c>
      <c r="D35" s="160"/>
      <c r="E35" s="177">
        <f>(E34-D34)/E34</f>
        <v>1</v>
      </c>
      <c r="F35" s="177">
        <f t="shared" ref="F35:N35" si="26">(F34-E34)/F34</f>
        <v>0.625</v>
      </c>
      <c r="G35" s="178">
        <f t="shared" si="26"/>
        <v>-7</v>
      </c>
      <c r="H35" s="177">
        <f t="shared" si="26"/>
        <v>0.875</v>
      </c>
      <c r="I35" s="178">
        <f t="shared" si="26"/>
        <v>-1</v>
      </c>
      <c r="J35" s="177">
        <f t="shared" si="26"/>
        <v>0.5</v>
      </c>
      <c r="K35" s="178">
        <f t="shared" si="26"/>
        <v>-7</v>
      </c>
      <c r="L35" s="177">
        <f t="shared" si="26"/>
        <v>0.875</v>
      </c>
      <c r="M35" s="178">
        <f t="shared" si="26"/>
        <v>-0.14285714285714285</v>
      </c>
      <c r="N35" s="178">
        <f t="shared" si="26"/>
        <v>-6</v>
      </c>
      <c r="O35" s="178">
        <v>0</v>
      </c>
      <c r="P35" s="177">
        <f>(P34-O34)/P34</f>
        <v>1</v>
      </c>
      <c r="Q35" s="177"/>
      <c r="R35" s="178">
        <f>SUM(R34-Q34)/R34</f>
        <v>1.018526497199483</v>
      </c>
      <c r="S35" s="177">
        <f t="shared" ref="S35" si="27">(S34-R34)/S34</f>
        <v>-5.1970550021654396E-3</v>
      </c>
      <c r="T35" s="178">
        <v>0</v>
      </c>
      <c r="U35" s="178">
        <v>0</v>
      </c>
      <c r="V35" s="177">
        <f t="shared" ref="V35:X35" si="28">(V34-U34)/V34</f>
        <v>1</v>
      </c>
      <c r="W35" s="178">
        <f t="shared" si="28"/>
        <v>0.98319327731092432</v>
      </c>
      <c r="X35" s="178">
        <f t="shared" si="28"/>
        <v>-1.6444444444444444</v>
      </c>
      <c r="Y35" s="178">
        <f t="shared" ref="Y35:AD35" si="29">(Y34-X34)/Y34</f>
        <v>-8</v>
      </c>
      <c r="Z35" s="178">
        <f t="shared" si="29"/>
        <v>-0.66666666666666663</v>
      </c>
      <c r="AA35" s="177">
        <f t="shared" si="29"/>
        <v>0.33333333333333331</v>
      </c>
      <c r="AB35" s="178">
        <f t="shared" si="29"/>
        <v>-0.5</v>
      </c>
      <c r="AC35" s="178">
        <f t="shared" si="29"/>
        <v>4</v>
      </c>
      <c r="AD35" s="177">
        <f t="shared" si="29"/>
        <v>1.2</v>
      </c>
      <c r="AE35" s="177">
        <f t="shared" ref="AE35" si="30">(AE34-AD34)/AE34</f>
        <v>0.52380952380952384</v>
      </c>
      <c r="AF35" s="178">
        <f t="shared" ref="AF35:AM35" si="31">(AF34-AE34)/AF34</f>
        <v>-0.16666666666666666</v>
      </c>
      <c r="AG35" s="178" t="e">
        <f t="shared" si="31"/>
        <v>#DIV/0!</v>
      </c>
      <c r="AH35" s="178">
        <f t="shared" si="31"/>
        <v>1</v>
      </c>
      <c r="AI35" s="178">
        <f t="shared" si="31"/>
        <v>-0.7142857142857143</v>
      </c>
      <c r="AJ35" s="177">
        <f t="shared" si="31"/>
        <v>0.5625</v>
      </c>
      <c r="AK35" s="178">
        <f t="shared" si="31"/>
        <v>-0.6</v>
      </c>
      <c r="AL35" s="467">
        <f t="shared" si="31"/>
        <v>0</v>
      </c>
      <c r="AM35" s="178">
        <f t="shared" si="31"/>
        <v>-0.66666666666666663</v>
      </c>
      <c r="AN35" s="178">
        <v>0</v>
      </c>
      <c r="AO35" s="177">
        <v>1</v>
      </c>
      <c r="AP35" s="177"/>
      <c r="AQ35" s="177"/>
      <c r="AR35" s="177"/>
      <c r="AS35" s="177"/>
      <c r="AT35" s="177"/>
      <c r="AU35" s="177"/>
      <c r="AV35" s="177"/>
      <c r="AW35" s="177"/>
      <c r="AX35" s="177"/>
      <c r="AY35" s="177"/>
      <c r="AZ35" s="177"/>
      <c r="BA35" s="177"/>
      <c r="BB35" s="177"/>
      <c r="BC35" s="177"/>
      <c r="BD35" s="177"/>
      <c r="BE35" s="177"/>
      <c r="BF35" s="177"/>
      <c r="BG35" s="177"/>
      <c r="BH35" s="177"/>
      <c r="BI35" s="177"/>
      <c r="BJ35" s="177"/>
      <c r="BK35" s="177"/>
      <c r="BL35" s="177"/>
      <c r="BM35" s="177"/>
      <c r="BN35" s="177"/>
      <c r="BO35" s="177"/>
      <c r="BP35" s="177"/>
      <c r="BQ35" s="177"/>
      <c r="BR35" s="177"/>
      <c r="BS35" s="177"/>
      <c r="BT35" s="177"/>
      <c r="BU35" s="177"/>
      <c r="BV35" s="177"/>
      <c r="BW35" s="177"/>
      <c r="BX35" s="184"/>
      <c r="CA35" s="298" t="s">
        <v>247</v>
      </c>
      <c r="CB35" s="295"/>
      <c r="CC35" s="296"/>
    </row>
    <row r="36" spans="1:85" ht="15.95">
      <c r="A36" s="166"/>
      <c r="B36" s="571"/>
      <c r="C36" s="160" t="s">
        <v>72</v>
      </c>
      <c r="D36" s="165">
        <v>141</v>
      </c>
      <c r="E36" s="165">
        <v>272</v>
      </c>
      <c r="F36" s="165">
        <v>227</v>
      </c>
      <c r="G36" s="165">
        <v>126</v>
      </c>
      <c r="H36" s="165">
        <v>418</v>
      </c>
      <c r="I36" s="165">
        <v>298</v>
      </c>
      <c r="J36" s="165">
        <v>238</v>
      </c>
      <c r="K36" s="165">
        <v>214</v>
      </c>
      <c r="L36" s="165">
        <v>366</v>
      </c>
      <c r="M36" s="165">
        <v>281</v>
      </c>
      <c r="N36" s="165">
        <v>146</v>
      </c>
      <c r="O36" s="165">
        <v>49</v>
      </c>
      <c r="P36" s="165">
        <v>140</v>
      </c>
      <c r="Q36" s="165">
        <v>470</v>
      </c>
      <c r="R36" s="164"/>
      <c r="S36" s="164"/>
      <c r="T36" s="164">
        <v>108</v>
      </c>
      <c r="U36" s="164">
        <v>21</v>
      </c>
      <c r="V36" s="164">
        <v>20</v>
      </c>
      <c r="W36" s="164">
        <v>449</v>
      </c>
      <c r="X36" s="164">
        <v>258</v>
      </c>
      <c r="Y36" s="164">
        <v>137</v>
      </c>
      <c r="Z36" s="164">
        <v>99</v>
      </c>
      <c r="AA36" s="164">
        <v>100</v>
      </c>
      <c r="AB36" s="164">
        <v>162</v>
      </c>
      <c r="AC36" s="164">
        <v>110</v>
      </c>
      <c r="AD36" s="164">
        <v>120</v>
      </c>
      <c r="AE36" s="164">
        <v>153</v>
      </c>
      <c r="AF36" s="164">
        <v>161</v>
      </c>
      <c r="AG36" s="164">
        <v>146</v>
      </c>
      <c r="AH36" s="164">
        <v>126</v>
      </c>
      <c r="AI36" s="164">
        <v>214</v>
      </c>
      <c r="AJ36" s="164">
        <v>219</v>
      </c>
      <c r="AK36" s="164">
        <v>200</v>
      </c>
      <c r="AL36" s="164">
        <v>207</v>
      </c>
      <c r="AM36" s="164">
        <v>220</v>
      </c>
      <c r="AN36" s="164">
        <v>199</v>
      </c>
      <c r="AO36" s="164">
        <v>171</v>
      </c>
      <c r="AP36" s="164"/>
      <c r="AQ36" s="164"/>
      <c r="AR36" s="164"/>
      <c r="AS36" s="164"/>
      <c r="AT36" s="164"/>
      <c r="AU36" s="164"/>
      <c r="AV36" s="164"/>
      <c r="AW36" s="164"/>
      <c r="AX36" s="164"/>
      <c r="AY36" s="164"/>
      <c r="AZ36" s="164"/>
      <c r="BA36" s="164"/>
      <c r="BB36" s="164"/>
      <c r="BC36" s="164"/>
      <c r="BD36" s="164"/>
      <c r="BE36" s="164"/>
      <c r="BF36" s="164"/>
      <c r="BG36" s="164"/>
      <c r="BH36" s="164"/>
      <c r="BI36" s="164"/>
      <c r="BJ36" s="164"/>
      <c r="BK36" s="164"/>
      <c r="BL36" s="164"/>
      <c r="BM36" s="164"/>
      <c r="BN36" s="164"/>
      <c r="BO36" s="164"/>
      <c r="BP36" s="164"/>
      <c r="BQ36" s="164"/>
      <c r="BR36" s="164"/>
      <c r="BS36" s="164"/>
      <c r="BT36" s="164"/>
      <c r="BU36" s="164"/>
      <c r="BV36" s="164"/>
      <c r="BW36" s="164"/>
      <c r="BX36" s="258"/>
      <c r="CA36" s="300"/>
      <c r="CC36" s="296"/>
      <c r="CE36" s="622" t="s">
        <v>248</v>
      </c>
      <c r="CF36" s="623"/>
      <c r="CG36" s="624"/>
    </row>
    <row r="37" spans="1:85" ht="15.95">
      <c r="A37" s="166"/>
      <c r="B37" s="571"/>
      <c r="C37" s="160" t="s">
        <v>57</v>
      </c>
      <c r="D37" s="160"/>
      <c r="E37" s="174">
        <f>(E36-D36)/E36</f>
        <v>0.48161764705882354</v>
      </c>
      <c r="F37" s="171">
        <f t="shared" ref="F37:O37" si="32">(F36-E36)/F36</f>
        <v>-0.19823788546255505</v>
      </c>
      <c r="G37" s="171">
        <f t="shared" si="32"/>
        <v>-0.80158730158730163</v>
      </c>
      <c r="H37" s="174">
        <f t="shared" si="32"/>
        <v>0.69856459330143539</v>
      </c>
      <c r="I37" s="171">
        <f t="shared" si="32"/>
        <v>-0.40268456375838924</v>
      </c>
      <c r="J37" s="171">
        <f t="shared" si="32"/>
        <v>-0.25210084033613445</v>
      </c>
      <c r="K37" s="171">
        <f t="shared" si="32"/>
        <v>-0.11214953271028037</v>
      </c>
      <c r="L37" s="174">
        <f t="shared" si="32"/>
        <v>0.41530054644808745</v>
      </c>
      <c r="M37" s="171">
        <f t="shared" si="32"/>
        <v>-0.302491103202847</v>
      </c>
      <c r="N37" s="171">
        <f t="shared" si="32"/>
        <v>-0.92465753424657537</v>
      </c>
      <c r="O37" s="171">
        <f t="shared" si="32"/>
        <v>-1.9795918367346939</v>
      </c>
      <c r="P37" s="174">
        <f>(P36-O36)/P36</f>
        <v>0.65</v>
      </c>
      <c r="Q37" s="174"/>
      <c r="R37" s="177" t="e">
        <f>SUM(R36-Q36)/R36</f>
        <v>#DIV/0!</v>
      </c>
      <c r="S37" s="177" t="e">
        <f>(S36-R36)/S36</f>
        <v>#DIV/0!</v>
      </c>
      <c r="T37" s="177">
        <f>(T36-S36)/T36</f>
        <v>1</v>
      </c>
      <c r="U37" s="171">
        <f>SUM(U36-T36)/U36</f>
        <v>-4.1428571428571432</v>
      </c>
      <c r="V37" s="177">
        <f t="shared" ref="V37:Z37" si="33">(V36-U36)/V36</f>
        <v>-0.05</v>
      </c>
      <c r="W37" s="178">
        <f t="shared" si="33"/>
        <v>0.95545657015590202</v>
      </c>
      <c r="X37" s="178">
        <f t="shared" si="33"/>
        <v>-0.74031007751937983</v>
      </c>
      <c r="Y37" s="178">
        <f t="shared" si="33"/>
        <v>-0.88321167883211682</v>
      </c>
      <c r="Z37" s="178">
        <f t="shared" si="33"/>
        <v>-0.38383838383838381</v>
      </c>
      <c r="AA37" s="177">
        <f>(AA36-Z36)/AA36</f>
        <v>0.01</v>
      </c>
      <c r="AB37" s="172">
        <f>(AB36-AA36)/AB36</f>
        <v>0.38271604938271603</v>
      </c>
      <c r="AC37" s="178">
        <f>(AC36-AB36)/AC36</f>
        <v>-0.47272727272727272</v>
      </c>
      <c r="AD37" s="177">
        <f>(AD36-AC36)/AD36</f>
        <v>8.3333333333333329E-2</v>
      </c>
      <c r="AE37" s="177">
        <f t="shared" ref="AE37:AN37" si="34">(AE36-AD36)/AE36</f>
        <v>0.21568627450980393</v>
      </c>
      <c r="AF37" s="177">
        <f t="shared" si="34"/>
        <v>4.9689440993788817E-2</v>
      </c>
      <c r="AG37" s="178">
        <f t="shared" si="34"/>
        <v>-0.10273972602739725</v>
      </c>
      <c r="AH37" s="178">
        <f t="shared" si="34"/>
        <v>-0.15873015873015872</v>
      </c>
      <c r="AI37" s="177">
        <f t="shared" si="34"/>
        <v>0.41121495327102803</v>
      </c>
      <c r="AJ37" s="177">
        <f t="shared" si="34"/>
        <v>2.2831050228310501E-2</v>
      </c>
      <c r="AK37" s="178">
        <f t="shared" si="34"/>
        <v>-9.5000000000000001E-2</v>
      </c>
      <c r="AL37" s="466">
        <f t="shared" si="34"/>
        <v>3.3816425120772944E-2</v>
      </c>
      <c r="AM37" s="174">
        <f t="shared" si="34"/>
        <v>5.909090909090909E-2</v>
      </c>
      <c r="AN37" s="171">
        <f t="shared" si="34"/>
        <v>-0.10552763819095477</v>
      </c>
      <c r="AO37" s="171">
        <f>(AO36-AN36)/AO36</f>
        <v>-0.16374269005847952</v>
      </c>
      <c r="AP37" s="177"/>
      <c r="AQ37" s="177"/>
      <c r="AR37" s="177"/>
      <c r="AS37" s="177"/>
      <c r="AT37" s="177"/>
      <c r="AU37" s="177"/>
      <c r="AV37" s="177"/>
      <c r="AW37" s="177"/>
      <c r="AX37" s="177"/>
      <c r="AY37" s="177"/>
      <c r="AZ37" s="177"/>
      <c r="BA37" s="177"/>
      <c r="BB37" s="177"/>
      <c r="BC37" s="177"/>
      <c r="BD37" s="177"/>
      <c r="BE37" s="177"/>
      <c r="BF37" s="177"/>
      <c r="BG37" s="177"/>
      <c r="BH37" s="177"/>
      <c r="BI37" s="177"/>
      <c r="BJ37" s="177"/>
      <c r="BK37" s="177"/>
      <c r="BL37" s="177"/>
      <c r="BM37" s="177"/>
      <c r="BN37" s="177"/>
      <c r="BO37" s="177"/>
      <c r="BP37" s="177"/>
      <c r="BQ37" s="177"/>
      <c r="BR37" s="177"/>
      <c r="BS37" s="177"/>
      <c r="BT37" s="177"/>
      <c r="BU37" s="177"/>
      <c r="BV37" s="177"/>
      <c r="BW37" s="177"/>
      <c r="BX37"/>
      <c r="CA37" s="449" t="s">
        <v>97</v>
      </c>
      <c r="CB37" s="301"/>
      <c r="CC37" s="302"/>
      <c r="CE37" s="290" t="s">
        <v>242</v>
      </c>
      <c r="CF37" s="291"/>
      <c r="CG37" s="293"/>
    </row>
    <row r="38" spans="1:85" ht="15.95">
      <c r="A38" s="166"/>
      <c r="B38" s="571"/>
      <c r="C38" s="160" t="s">
        <v>58</v>
      </c>
      <c r="D38" s="160">
        <v>852</v>
      </c>
      <c r="E38" s="164">
        <v>24921</v>
      </c>
      <c r="F38" s="164">
        <v>11884</v>
      </c>
      <c r="G38" s="164">
        <v>15780</v>
      </c>
      <c r="H38" s="164">
        <v>51553</v>
      </c>
      <c r="I38" s="164">
        <v>14562</v>
      </c>
      <c r="J38" s="164">
        <v>7358</v>
      </c>
      <c r="K38" s="164">
        <v>36527</v>
      </c>
      <c r="L38" s="164">
        <v>41578</v>
      </c>
      <c r="M38" s="164">
        <v>14616</v>
      </c>
      <c r="N38" s="164">
        <v>4357</v>
      </c>
      <c r="O38" s="164">
        <v>750</v>
      </c>
      <c r="P38" s="164">
        <v>12693</v>
      </c>
      <c r="Q38" s="164">
        <v>350096</v>
      </c>
      <c r="R38" s="164"/>
      <c r="S38" s="164"/>
      <c r="T38" s="164">
        <v>334</v>
      </c>
      <c r="U38" s="164">
        <v>141</v>
      </c>
      <c r="V38" s="164">
        <v>7</v>
      </c>
      <c r="W38" s="164">
        <v>138</v>
      </c>
      <c r="X38" s="164">
        <v>31965</v>
      </c>
      <c r="Y38" s="164">
        <v>37229</v>
      </c>
      <c r="Z38" s="164">
        <v>30100</v>
      </c>
      <c r="AA38" s="164">
        <v>22300</v>
      </c>
      <c r="AB38" s="164">
        <v>34600</v>
      </c>
      <c r="AC38" s="164">
        <v>53000</v>
      </c>
      <c r="AD38" s="164">
        <v>12900</v>
      </c>
      <c r="AE38" s="164">
        <v>29200</v>
      </c>
      <c r="AF38" s="164">
        <v>31000</v>
      </c>
      <c r="AG38" s="164">
        <v>28900</v>
      </c>
      <c r="AH38" s="164">
        <v>23300</v>
      </c>
      <c r="AI38" s="164">
        <v>41600</v>
      </c>
      <c r="AJ38" s="164">
        <v>51900</v>
      </c>
      <c r="AK38" s="164">
        <v>56500</v>
      </c>
      <c r="AL38" s="164">
        <v>52200</v>
      </c>
      <c r="AM38" s="164">
        <v>50200</v>
      </c>
      <c r="AN38" s="164">
        <v>41000</v>
      </c>
      <c r="AO38" s="164">
        <v>47200</v>
      </c>
      <c r="AP38" s="164"/>
      <c r="AQ38" s="164"/>
      <c r="AR38" s="164"/>
      <c r="AS38" s="164"/>
      <c r="AT38" s="164"/>
      <c r="AU38" s="164"/>
      <c r="AV38" s="164"/>
      <c r="AW38" s="164"/>
      <c r="AX38" s="164"/>
      <c r="AY38" s="164"/>
      <c r="AZ38" s="164"/>
      <c r="BA38" s="164"/>
      <c r="BB38" s="164"/>
      <c r="BC38" s="164"/>
      <c r="BD38" s="164"/>
      <c r="BE38" s="164"/>
      <c r="BF38" s="164"/>
      <c r="BG38" s="164"/>
      <c r="BH38" s="164"/>
      <c r="BI38" s="164"/>
      <c r="BJ38" s="164"/>
      <c r="BK38" s="164"/>
      <c r="BL38" s="164"/>
      <c r="BM38" s="164"/>
      <c r="BN38" s="164"/>
      <c r="BO38" s="164"/>
      <c r="BP38" s="164"/>
      <c r="BQ38" s="164"/>
      <c r="BR38" s="164"/>
      <c r="BS38" s="164"/>
      <c r="BT38" s="164"/>
      <c r="BU38" s="164"/>
      <c r="BV38" s="164"/>
      <c r="BW38" s="164"/>
      <c r="BX38"/>
    </row>
    <row r="39" spans="1:85" ht="15.95">
      <c r="A39" s="166"/>
      <c r="B39" s="571"/>
      <c r="C39" s="160" t="s">
        <v>59</v>
      </c>
      <c r="D39" s="160"/>
      <c r="E39" s="201">
        <f>(E38-D38)/E38</f>
        <v>0.96581196581196582</v>
      </c>
      <c r="F39" s="202">
        <f t="shared" ref="F39:O39" si="35">(F38-E38)/F38</f>
        <v>-1.0970212049814878</v>
      </c>
      <c r="G39" s="201">
        <f t="shared" si="35"/>
        <v>0.24689480354879595</v>
      </c>
      <c r="H39" s="201">
        <f t="shared" si="35"/>
        <v>0.693907241091692</v>
      </c>
      <c r="I39" s="171">
        <f t="shared" si="35"/>
        <v>-2.5402417250377693</v>
      </c>
      <c r="J39" s="171">
        <f t="shared" si="35"/>
        <v>-0.97907039956509923</v>
      </c>
      <c r="K39" s="174">
        <f t="shared" si="35"/>
        <v>0.7985599693377502</v>
      </c>
      <c r="L39" s="174">
        <f t="shared" si="35"/>
        <v>0.12148251479147626</v>
      </c>
      <c r="M39" s="171">
        <f t="shared" si="35"/>
        <v>-1.8446907498631637</v>
      </c>
      <c r="N39" s="171">
        <f t="shared" si="35"/>
        <v>-2.3546017902226302</v>
      </c>
      <c r="O39" s="171">
        <f t="shared" si="35"/>
        <v>-4.809333333333333</v>
      </c>
      <c r="P39" s="174">
        <f>(P38-O38)/P38</f>
        <v>0.94091231387378871</v>
      </c>
      <c r="Q39" s="174"/>
      <c r="R39" s="170" t="e">
        <f>SUM(R38-Q38)/R38</f>
        <v>#DIV/0!</v>
      </c>
      <c r="S39" s="170" t="e">
        <f t="shared" ref="S39:AD39" si="36">(S38-R38)/S38</f>
        <v>#DIV/0!</v>
      </c>
      <c r="T39" s="172">
        <f>(T38-S38)/T38</f>
        <v>1</v>
      </c>
      <c r="U39" s="170">
        <f t="shared" si="36"/>
        <v>-1.3687943262411348</v>
      </c>
      <c r="V39" s="337">
        <f>SUM(V38-U38)/V38</f>
        <v>-19.142857142857142</v>
      </c>
      <c r="W39" s="170">
        <f t="shared" si="36"/>
        <v>0.94927536231884058</v>
      </c>
      <c r="X39" s="172">
        <f t="shared" si="36"/>
        <v>0.9956827780384796</v>
      </c>
      <c r="Y39" s="172">
        <f t="shared" si="36"/>
        <v>0.14139514894302829</v>
      </c>
      <c r="Z39" s="170">
        <f t="shared" si="36"/>
        <v>-0.236843853820598</v>
      </c>
      <c r="AA39" s="172">
        <f t="shared" si="36"/>
        <v>-0.34977578475336324</v>
      </c>
      <c r="AB39" s="172">
        <f t="shared" si="36"/>
        <v>0.3554913294797688</v>
      </c>
      <c r="AC39" s="172">
        <f t="shared" si="36"/>
        <v>0.3471698113207547</v>
      </c>
      <c r="AD39" s="170">
        <f t="shared" si="36"/>
        <v>-3.1085271317829459</v>
      </c>
      <c r="AE39" s="172">
        <f t="shared" ref="AE39" si="37">(AE38-AD38)/AE38</f>
        <v>0.55821917808219179</v>
      </c>
      <c r="AF39" s="172">
        <f t="shared" ref="AF39:AN39" si="38">(AF38-AE38)/AF38</f>
        <v>5.8064516129032261E-2</v>
      </c>
      <c r="AG39" s="170">
        <f t="shared" si="38"/>
        <v>-7.2664359861591699E-2</v>
      </c>
      <c r="AH39" s="170">
        <f t="shared" si="38"/>
        <v>-0.24034334763948498</v>
      </c>
      <c r="AI39" s="172">
        <f t="shared" si="38"/>
        <v>0.43990384615384615</v>
      </c>
      <c r="AJ39" s="172">
        <f t="shared" si="38"/>
        <v>0.19845857418111754</v>
      </c>
      <c r="AK39" s="172">
        <f t="shared" si="38"/>
        <v>8.1415929203539822E-2</v>
      </c>
      <c r="AL39" s="170">
        <f t="shared" si="38"/>
        <v>-8.2375478927203066E-2</v>
      </c>
      <c r="AM39" s="170">
        <f t="shared" si="38"/>
        <v>-3.9840637450199202E-2</v>
      </c>
      <c r="AN39" s="170">
        <f t="shared" si="38"/>
        <v>-0.22439024390243903</v>
      </c>
      <c r="AO39" s="172">
        <f>(AO38-AN38)/AO38</f>
        <v>0.13135593220338984</v>
      </c>
      <c r="AP39" s="170"/>
      <c r="AQ39" s="170"/>
      <c r="AR39" s="170"/>
      <c r="AS39" s="170"/>
      <c r="AT39" s="170"/>
      <c r="AU39" s="170"/>
      <c r="AV39" s="170"/>
      <c r="AW39" s="170"/>
      <c r="AX39" s="170"/>
      <c r="AY39" s="170"/>
      <c r="AZ39" s="170"/>
      <c r="BA39" s="170"/>
      <c r="BB39" s="170"/>
      <c r="BC39" s="170"/>
      <c r="BD39" s="170"/>
      <c r="BE39" s="170"/>
      <c r="BF39" s="170"/>
      <c r="BG39" s="170"/>
      <c r="BH39" s="170"/>
      <c r="BI39" s="170"/>
      <c r="BJ39" s="170"/>
      <c r="BK39" s="170"/>
      <c r="BL39" s="170"/>
      <c r="BM39" s="170"/>
      <c r="BN39" s="170"/>
      <c r="BO39" s="170"/>
      <c r="BP39" s="170"/>
      <c r="BQ39" s="170"/>
      <c r="BR39" s="170"/>
      <c r="BS39" s="170"/>
      <c r="BT39" s="170"/>
      <c r="BU39" s="170"/>
      <c r="BV39" s="170"/>
      <c r="BW39" s="170"/>
      <c r="BX39"/>
      <c r="CE39" s="625"/>
      <c r="CF39" s="625"/>
      <c r="CG39" s="625"/>
    </row>
    <row r="40" spans="1:85" ht="15">
      <c r="B40" s="571"/>
      <c r="C40" s="617" t="s">
        <v>249</v>
      </c>
      <c r="D40" s="618"/>
      <c r="E40" s="618"/>
      <c r="F40" s="618"/>
      <c r="G40" s="618"/>
      <c r="H40" s="618"/>
      <c r="I40" s="618"/>
      <c r="J40" s="618"/>
      <c r="K40" s="618"/>
      <c r="L40" s="618"/>
      <c r="M40" s="618"/>
      <c r="N40" s="618"/>
      <c r="O40" s="618"/>
      <c r="P40" s="618"/>
      <c r="Q40" s="618"/>
      <c r="R40" s="618"/>
      <c r="S40" s="618"/>
      <c r="T40" s="618"/>
      <c r="U40" s="618"/>
      <c r="V40" s="618"/>
      <c r="W40" s="618"/>
      <c r="X40" s="618"/>
      <c r="Y40" s="618"/>
      <c r="Z40" s="618"/>
      <c r="AA40" s="618"/>
      <c r="AB40" s="618"/>
      <c r="AC40" s="618"/>
      <c r="AD40" s="618"/>
      <c r="AE40" s="481"/>
      <c r="AF40" s="481"/>
      <c r="AG40" s="481"/>
      <c r="AH40" s="481"/>
      <c r="AI40" s="481"/>
      <c r="AJ40" s="481"/>
      <c r="AK40" s="481"/>
      <c r="AL40" s="481"/>
      <c r="AM40" s="481"/>
      <c r="AN40" s="481"/>
      <c r="AO40" s="481"/>
      <c r="AP40" s="481"/>
      <c r="AQ40" s="481"/>
      <c r="AR40" s="481"/>
      <c r="AS40" s="481"/>
      <c r="AT40" s="481"/>
      <c r="AU40" s="481"/>
      <c r="AV40" s="481"/>
      <c r="AW40" s="481"/>
      <c r="AX40" s="481"/>
      <c r="AY40" s="481"/>
      <c r="AZ40" s="481"/>
      <c r="BA40" s="481"/>
      <c r="BB40" s="481"/>
      <c r="BC40" s="481"/>
      <c r="BD40" s="481"/>
      <c r="BE40" s="481"/>
      <c r="BF40" s="481"/>
      <c r="BG40" s="481"/>
      <c r="BH40" s="481"/>
      <c r="BI40" s="481"/>
      <c r="BJ40" s="481"/>
      <c r="BK40" s="481"/>
      <c r="BL40" s="481"/>
      <c r="BM40" s="481"/>
      <c r="BN40" s="481"/>
      <c r="BO40" s="481"/>
      <c r="BP40" s="481"/>
      <c r="BQ40" s="481"/>
      <c r="BR40" s="481"/>
      <c r="BS40" s="481"/>
      <c r="BT40" s="481"/>
      <c r="BU40" s="481"/>
      <c r="BV40" s="481"/>
      <c r="BW40" s="481"/>
      <c r="BX40"/>
    </row>
    <row r="41" spans="1:85" ht="15.95">
      <c r="B41" s="571"/>
      <c r="C41" s="160" t="s">
        <v>70</v>
      </c>
      <c r="E41" s="615" t="s">
        <v>226</v>
      </c>
      <c r="F41" s="615"/>
      <c r="G41" s="615"/>
      <c r="H41" s="615"/>
      <c r="R41" s="165"/>
      <c r="S41" s="165"/>
      <c r="T41" s="165">
        <v>304</v>
      </c>
      <c r="U41" s="165">
        <v>304</v>
      </c>
      <c r="V41" s="165">
        <v>308</v>
      </c>
      <c r="W41" s="165">
        <v>308</v>
      </c>
      <c r="X41" s="165">
        <v>310</v>
      </c>
      <c r="Y41" s="165">
        <v>312</v>
      </c>
      <c r="Z41" s="165">
        <v>313</v>
      </c>
      <c r="AA41" s="165">
        <v>315</v>
      </c>
      <c r="AB41" s="165">
        <v>318</v>
      </c>
      <c r="AC41" s="165">
        <v>326</v>
      </c>
      <c r="AD41" s="165">
        <v>330</v>
      </c>
      <c r="AE41" s="165">
        <v>331</v>
      </c>
      <c r="AF41" s="165">
        <v>333</v>
      </c>
      <c r="AG41" s="165">
        <v>340</v>
      </c>
      <c r="AH41" s="165">
        <v>348</v>
      </c>
      <c r="AI41" s="165">
        <v>348</v>
      </c>
      <c r="AJ41" s="165">
        <v>349</v>
      </c>
      <c r="AK41" s="165">
        <v>351</v>
      </c>
      <c r="AL41" s="165">
        <v>354</v>
      </c>
      <c r="AM41" s="165">
        <v>358</v>
      </c>
      <c r="AN41" s="165"/>
      <c r="AO41" s="165"/>
      <c r="AP41" s="165"/>
      <c r="AQ41" s="165"/>
      <c r="AR41" s="165"/>
      <c r="AS41" s="165"/>
      <c r="AT41" s="165"/>
      <c r="AU41" s="165"/>
      <c r="AV41" s="165"/>
      <c r="AW41" s="165"/>
      <c r="AX41" s="165"/>
      <c r="AY41" s="165"/>
      <c r="AZ41" s="165"/>
      <c r="BA41" s="165"/>
      <c r="BB41" s="165"/>
      <c r="BC41" s="165"/>
      <c r="BD41" s="165"/>
      <c r="BE41" s="165"/>
      <c r="BF41" s="165"/>
      <c r="BG41" s="165"/>
      <c r="BH41" s="165"/>
      <c r="BI41" s="165"/>
      <c r="BJ41" s="165"/>
      <c r="BK41" s="165"/>
      <c r="BL41" s="165"/>
      <c r="BM41" s="165"/>
      <c r="BN41" s="165"/>
      <c r="BO41" s="165"/>
      <c r="BP41" s="165"/>
      <c r="BQ41" s="165"/>
      <c r="BR41" s="165"/>
      <c r="BS41" s="165"/>
      <c r="BT41" s="165"/>
      <c r="BU41" s="165"/>
      <c r="BV41" s="165"/>
      <c r="BW41" s="165"/>
      <c r="BX41"/>
    </row>
    <row r="42" spans="1:85" ht="15.95">
      <c r="B42" s="571"/>
      <c r="C42" s="160" t="s">
        <v>73</v>
      </c>
      <c r="E42" s="616"/>
      <c r="F42" s="616"/>
      <c r="G42" s="616"/>
      <c r="H42" s="616"/>
      <c r="R42" s="165">
        <v>2</v>
      </c>
      <c r="S42" s="165">
        <f>S41-R41</f>
        <v>0</v>
      </c>
      <c r="T42" s="165">
        <v>5</v>
      </c>
      <c r="U42" s="165">
        <v>0</v>
      </c>
      <c r="V42" s="165">
        <f>V41-U41</f>
        <v>4</v>
      </c>
      <c r="W42" s="165">
        <v>0</v>
      </c>
      <c r="X42" s="165">
        <v>0</v>
      </c>
      <c r="Y42" s="503">
        <f t="shared" ref="Y42:AD42" si="39">Y41-X41</f>
        <v>2</v>
      </c>
      <c r="Z42" s="503">
        <f t="shared" si="39"/>
        <v>1</v>
      </c>
      <c r="AA42" s="503">
        <f t="shared" si="39"/>
        <v>2</v>
      </c>
      <c r="AB42" s="503">
        <f t="shared" si="39"/>
        <v>3</v>
      </c>
      <c r="AC42" s="503">
        <f t="shared" si="39"/>
        <v>8</v>
      </c>
      <c r="AD42" s="503">
        <f t="shared" si="39"/>
        <v>4</v>
      </c>
      <c r="AE42" s="503">
        <f t="shared" ref="AE42" si="40">AE41-AD41</f>
        <v>1</v>
      </c>
      <c r="AF42" s="503">
        <f t="shared" ref="AF42" si="41">AF41-AE41</f>
        <v>2</v>
      </c>
      <c r="AG42" s="503">
        <f t="shared" ref="AG42" si="42">AG41-AF41</f>
        <v>7</v>
      </c>
      <c r="AH42" s="503">
        <f t="shared" ref="AH42:AM42" si="43">AH41-AG41</f>
        <v>8</v>
      </c>
      <c r="AI42" s="503">
        <f t="shared" si="43"/>
        <v>0</v>
      </c>
      <c r="AJ42" s="503">
        <f t="shared" si="43"/>
        <v>1</v>
      </c>
      <c r="AK42" s="503">
        <f t="shared" si="43"/>
        <v>2</v>
      </c>
      <c r="AL42" s="503">
        <f t="shared" si="43"/>
        <v>3</v>
      </c>
      <c r="AM42" s="503">
        <f t="shared" si="43"/>
        <v>4</v>
      </c>
      <c r="AN42" s="503"/>
      <c r="AO42" s="503"/>
      <c r="AP42" s="503"/>
      <c r="AQ42" s="503"/>
      <c r="AR42" s="503"/>
      <c r="AS42" s="503"/>
      <c r="AT42" s="503"/>
      <c r="AU42" s="503"/>
      <c r="AV42" s="503"/>
      <c r="AW42" s="503"/>
      <c r="AX42" s="503"/>
      <c r="AY42" s="503"/>
      <c r="AZ42" s="503"/>
      <c r="BA42" s="503"/>
      <c r="BB42" s="503"/>
      <c r="BC42" s="503"/>
      <c r="BD42" s="503"/>
      <c r="BE42" s="503"/>
      <c r="BF42" s="503"/>
      <c r="BG42" s="503"/>
      <c r="BH42" s="503"/>
      <c r="BI42" s="503"/>
      <c r="BJ42" s="503"/>
      <c r="BK42" s="503"/>
      <c r="BL42" s="503"/>
      <c r="BM42" s="503"/>
      <c r="BN42" s="503"/>
      <c r="BO42" s="503"/>
      <c r="BP42" s="503"/>
      <c r="BQ42" s="503"/>
      <c r="BR42" s="503"/>
      <c r="BS42" s="503"/>
      <c r="BT42" s="503"/>
      <c r="BU42" s="503"/>
      <c r="BV42" s="503"/>
      <c r="BW42" s="503"/>
      <c r="BX42"/>
    </row>
    <row r="43" spans="1:85" ht="15.95">
      <c r="B43" s="571"/>
      <c r="C43" s="160" t="s">
        <v>250</v>
      </c>
      <c r="E43" s="616"/>
      <c r="F43" s="616"/>
      <c r="G43" s="616"/>
      <c r="H43" s="616"/>
      <c r="R43" s="174">
        <f>(R42-P42)/R42</f>
        <v>1</v>
      </c>
      <c r="S43" s="174" t="e">
        <f>(S42-R42)/S42</f>
        <v>#DIV/0!</v>
      </c>
      <c r="T43" s="174">
        <f>(T42-S42)/T42</f>
        <v>1</v>
      </c>
      <c r="U43" s="171" t="e">
        <f>(U42-T42)/U42</f>
        <v>#DIV/0!</v>
      </c>
      <c r="V43" s="177">
        <f>(V42-U42)/V42</f>
        <v>1</v>
      </c>
      <c r="W43" s="171">
        <v>0</v>
      </c>
      <c r="X43" s="171">
        <v>0</v>
      </c>
      <c r="Y43" s="174">
        <f t="shared" ref="Y43:AF43" si="44">SUM(Y41-X41)/Y41</f>
        <v>6.41025641025641E-3</v>
      </c>
      <c r="Z43" s="174">
        <f t="shared" si="44"/>
        <v>3.1948881789137379E-3</v>
      </c>
      <c r="AA43" s="174">
        <f t="shared" si="44"/>
        <v>6.3492063492063492E-3</v>
      </c>
      <c r="AB43" s="174">
        <f t="shared" si="44"/>
        <v>9.433962264150943E-3</v>
      </c>
      <c r="AC43" s="174">
        <f t="shared" si="44"/>
        <v>2.4539877300613498E-2</v>
      </c>
      <c r="AD43" s="174">
        <f t="shared" si="44"/>
        <v>1.2121212121212121E-2</v>
      </c>
      <c r="AE43" s="174">
        <f t="shared" si="44"/>
        <v>3.0211480362537764E-3</v>
      </c>
      <c r="AF43" s="174">
        <f t="shared" si="44"/>
        <v>6.006006006006006E-3</v>
      </c>
      <c r="AG43" s="174">
        <f t="shared" ref="AG43" si="45">SUM(AG41-AF41)/AG41</f>
        <v>2.0588235294117647E-2</v>
      </c>
      <c r="AH43" s="174">
        <f t="shared" ref="AH43:AN43" si="46">SUM(AH41-AG41)/AH41</f>
        <v>2.2988505747126436E-2</v>
      </c>
      <c r="AI43" s="174">
        <f t="shared" si="46"/>
        <v>0</v>
      </c>
      <c r="AJ43" s="174">
        <f t="shared" si="46"/>
        <v>2.8653295128939827E-3</v>
      </c>
      <c r="AK43" s="174">
        <f t="shared" si="46"/>
        <v>5.6980056980056983E-3</v>
      </c>
      <c r="AL43" s="174">
        <f t="shared" si="46"/>
        <v>8.4745762711864406E-3</v>
      </c>
      <c r="AM43" s="174">
        <f t="shared" si="46"/>
        <v>1.11731843575419E-2</v>
      </c>
      <c r="AN43" s="174" t="e">
        <f t="shared" si="46"/>
        <v>#DIV/0!</v>
      </c>
      <c r="AO43" s="174"/>
      <c r="AP43" s="174"/>
      <c r="AQ43" s="174"/>
      <c r="AR43" s="174"/>
      <c r="AS43" s="174"/>
      <c r="AT43" s="174"/>
      <c r="AU43" s="174"/>
      <c r="AV43" s="174"/>
      <c r="AW43" s="174"/>
      <c r="AX43" s="174"/>
      <c r="AY43" s="174"/>
      <c r="AZ43" s="174"/>
      <c r="BA43" s="174"/>
      <c r="BB43" s="174"/>
      <c r="BC43" s="174"/>
      <c r="BD43" s="174"/>
      <c r="BE43" s="174"/>
      <c r="BF43" s="174"/>
      <c r="BG43" s="174"/>
      <c r="BH43" s="174"/>
      <c r="BI43" s="174"/>
      <c r="BJ43" s="174"/>
      <c r="BK43" s="174"/>
      <c r="BL43" s="174"/>
      <c r="BM43" s="174"/>
      <c r="BN43" s="174"/>
      <c r="BO43" s="174"/>
      <c r="BP43" s="174"/>
      <c r="BQ43" s="174"/>
      <c r="BR43" s="174"/>
      <c r="BS43" s="174"/>
      <c r="BT43" s="174"/>
      <c r="BU43" s="174"/>
      <c r="BV43" s="174"/>
      <c r="BW43" s="174"/>
      <c r="BX43"/>
    </row>
    <row r="44" spans="1:85" ht="15.95">
      <c r="B44" s="571"/>
      <c r="C44" s="160" t="s">
        <v>72</v>
      </c>
      <c r="E44" s="616"/>
      <c r="F44" s="616"/>
      <c r="G44" s="616"/>
      <c r="H44" s="616"/>
      <c r="R44" s="165"/>
      <c r="S44" s="165"/>
      <c r="T44" s="165">
        <v>35</v>
      </c>
      <c r="U44" s="165">
        <v>15</v>
      </c>
      <c r="V44" s="165">
        <v>17</v>
      </c>
      <c r="W44" s="165">
        <v>14</v>
      </c>
      <c r="X44" s="165">
        <v>12</v>
      </c>
      <c r="Y44" s="165"/>
      <c r="Z44" s="165">
        <v>23</v>
      </c>
      <c r="AA44" s="165">
        <v>21</v>
      </c>
      <c r="AB44" s="165">
        <v>48</v>
      </c>
      <c r="AC44" s="165">
        <v>35</v>
      </c>
      <c r="AD44" s="165">
        <v>84</v>
      </c>
      <c r="AE44" s="165">
        <v>17</v>
      </c>
      <c r="AF44" s="165">
        <v>21</v>
      </c>
      <c r="AG44" s="165">
        <v>35</v>
      </c>
      <c r="AH44" s="165">
        <v>27</v>
      </c>
      <c r="AI44" s="165">
        <v>29</v>
      </c>
      <c r="AJ44" s="165">
        <v>13</v>
      </c>
      <c r="AK44" s="165">
        <v>16</v>
      </c>
      <c r="AL44" s="165">
        <v>44</v>
      </c>
      <c r="AM44" s="165">
        <v>7</v>
      </c>
      <c r="AN44" s="165"/>
      <c r="AO44" s="165"/>
      <c r="AP44" s="165"/>
      <c r="AQ44" s="165"/>
      <c r="AR44" s="165"/>
      <c r="AS44" s="165"/>
      <c r="AT44" s="165"/>
      <c r="AU44" s="165"/>
      <c r="AV44" s="165"/>
      <c r="AW44" s="165"/>
      <c r="AX44" s="165"/>
      <c r="AY44" s="165"/>
      <c r="AZ44" s="165"/>
      <c r="BA44" s="165"/>
      <c r="BB44" s="165"/>
      <c r="BC44" s="165"/>
      <c r="BD44" s="165"/>
      <c r="BE44" s="165"/>
      <c r="BF44" s="165"/>
      <c r="BG44" s="165"/>
      <c r="BH44" s="165"/>
      <c r="BI44" s="165"/>
      <c r="BJ44" s="165"/>
      <c r="BK44" s="165"/>
      <c r="BL44" s="165"/>
      <c r="BM44" s="165"/>
      <c r="BN44" s="165"/>
      <c r="BO44" s="165"/>
      <c r="BP44" s="165"/>
      <c r="BQ44" s="165"/>
      <c r="BR44" s="165"/>
      <c r="BS44" s="165"/>
      <c r="BT44" s="165"/>
      <c r="BU44" s="165"/>
      <c r="BV44" s="165"/>
      <c r="BW44" s="165"/>
      <c r="BX44"/>
    </row>
    <row r="45" spans="1:85" ht="15.95">
      <c r="B45" s="571"/>
      <c r="C45" s="160" t="s">
        <v>228</v>
      </c>
      <c r="E45" s="616"/>
      <c r="F45" s="616"/>
      <c r="G45" s="616"/>
      <c r="H45" s="616"/>
      <c r="R45" s="171" t="e">
        <f>(R44-P44)/R44</f>
        <v>#DIV/0!</v>
      </c>
      <c r="S45" s="171" t="e">
        <f>(S44-R44)/S44</f>
        <v>#DIV/0!</v>
      </c>
      <c r="T45" s="174">
        <f>(T44-S44)/T44</f>
        <v>1</v>
      </c>
      <c r="U45" s="171">
        <f>(U44-T44)/U44</f>
        <v>-1.3333333333333333</v>
      </c>
      <c r="V45" s="174">
        <f>(V44-U44)/V44</f>
        <v>0.11764705882352941</v>
      </c>
      <c r="W45" s="171">
        <f>SUM(W44-V44)/W44</f>
        <v>-0.21428571428571427</v>
      </c>
      <c r="X45" s="171">
        <v>0</v>
      </c>
      <c r="Y45" s="177" t="e">
        <f t="shared" ref="Y45:AD45" si="47">SUM(Y44-X44)/Y44</f>
        <v>#DIV/0!</v>
      </c>
      <c r="Z45" s="177">
        <f t="shared" si="47"/>
        <v>1</v>
      </c>
      <c r="AA45" s="178">
        <f>SUM(AA44-Z44)/AA44</f>
        <v>-9.5238095238095233E-2</v>
      </c>
      <c r="AB45" s="178">
        <f t="shared" si="47"/>
        <v>0.5625</v>
      </c>
      <c r="AC45" s="178">
        <f t="shared" si="47"/>
        <v>-0.37142857142857144</v>
      </c>
      <c r="AD45" s="177">
        <f t="shared" si="47"/>
        <v>0.58333333333333337</v>
      </c>
      <c r="AE45" s="178">
        <f t="shared" ref="AE45" si="48">SUM(AE44-AD44)/AE44</f>
        <v>-3.9411764705882355</v>
      </c>
      <c r="AF45" s="177">
        <f t="shared" ref="AF45:AN45" si="49">SUM(AF44-AE44)/AF44</f>
        <v>0.19047619047619047</v>
      </c>
      <c r="AG45" s="177">
        <f t="shared" si="49"/>
        <v>0.4</v>
      </c>
      <c r="AH45" s="178">
        <f t="shared" si="49"/>
        <v>-0.29629629629629628</v>
      </c>
      <c r="AI45" s="177">
        <f t="shared" si="49"/>
        <v>6.8965517241379309E-2</v>
      </c>
      <c r="AJ45" s="178">
        <f t="shared" si="49"/>
        <v>-1.2307692307692308</v>
      </c>
      <c r="AK45" s="177">
        <f t="shared" si="49"/>
        <v>0.1875</v>
      </c>
      <c r="AL45" s="177">
        <f t="shared" si="49"/>
        <v>0.63636363636363635</v>
      </c>
      <c r="AM45" s="178">
        <f t="shared" si="49"/>
        <v>-5.2857142857142856</v>
      </c>
      <c r="AN45" s="178" t="e">
        <f t="shared" si="49"/>
        <v>#DIV/0!</v>
      </c>
      <c r="AO45" s="177"/>
      <c r="AP45" s="177"/>
      <c r="AQ45" s="177"/>
      <c r="AR45" s="177"/>
      <c r="AS45" s="177"/>
      <c r="AT45" s="177"/>
      <c r="AU45" s="177"/>
      <c r="AV45" s="177"/>
      <c r="AW45" s="177"/>
      <c r="AX45" s="177"/>
      <c r="AY45" s="177"/>
      <c r="AZ45" s="177"/>
      <c r="BA45" s="177"/>
      <c r="BB45" s="177"/>
      <c r="BC45" s="177"/>
      <c r="BD45" s="177"/>
      <c r="BE45" s="177"/>
      <c r="BF45" s="177"/>
      <c r="BG45" s="177"/>
      <c r="BH45" s="177"/>
      <c r="BI45" s="177"/>
      <c r="BJ45" s="177"/>
      <c r="BK45" s="177"/>
      <c r="BL45" s="177"/>
      <c r="BM45" s="177"/>
      <c r="BN45" s="177"/>
      <c r="BO45" s="177"/>
      <c r="BP45" s="177"/>
      <c r="BQ45" s="177"/>
      <c r="BR45" s="177"/>
      <c r="BS45" s="177"/>
      <c r="BT45" s="177"/>
      <c r="BU45" s="177"/>
      <c r="BV45" s="177"/>
      <c r="BW45" s="177"/>
      <c r="BX45"/>
    </row>
    <row r="46" spans="1:85" ht="15.95">
      <c r="B46" s="571"/>
      <c r="C46" s="160" t="s">
        <v>75</v>
      </c>
      <c r="E46" s="616"/>
      <c r="F46" s="616"/>
      <c r="G46" s="616"/>
      <c r="H46" s="616"/>
      <c r="R46" s="165"/>
      <c r="S46" s="165"/>
      <c r="T46" s="165">
        <v>553</v>
      </c>
      <c r="U46" s="165">
        <v>137</v>
      </c>
      <c r="V46" s="165">
        <v>48</v>
      </c>
      <c r="W46" s="165">
        <v>59</v>
      </c>
      <c r="X46" s="165">
        <v>67</v>
      </c>
      <c r="Y46" s="165"/>
      <c r="Z46" s="165">
        <v>90</v>
      </c>
      <c r="AA46" s="165">
        <v>448</v>
      </c>
      <c r="AB46" s="164">
        <v>1387</v>
      </c>
      <c r="AC46" s="165">
        <v>165</v>
      </c>
      <c r="AD46" s="165">
        <v>535</v>
      </c>
      <c r="AE46" s="165">
        <v>111</v>
      </c>
      <c r="AF46" s="165">
        <v>28</v>
      </c>
      <c r="AG46" s="165">
        <v>63</v>
      </c>
      <c r="AH46" s="165">
        <v>82</v>
      </c>
      <c r="AI46" s="165">
        <v>40</v>
      </c>
      <c r="AJ46" s="165">
        <v>9</v>
      </c>
      <c r="AK46" s="165">
        <v>323</v>
      </c>
      <c r="AL46" s="165">
        <v>1053</v>
      </c>
      <c r="AM46" s="165">
        <v>247</v>
      </c>
      <c r="AN46" s="165"/>
      <c r="AO46" s="165"/>
      <c r="AP46" s="165"/>
      <c r="AQ46" s="165"/>
      <c r="AR46" s="165"/>
      <c r="AS46" s="165"/>
      <c r="AT46" s="165"/>
      <c r="AU46" s="165"/>
      <c r="AV46" s="165"/>
      <c r="AW46" s="165"/>
      <c r="AX46" s="165"/>
      <c r="AY46" s="165"/>
      <c r="AZ46" s="165"/>
      <c r="BA46" s="165"/>
      <c r="BB46" s="165"/>
      <c r="BC46" s="165"/>
      <c r="BD46" s="165"/>
      <c r="BE46" s="165"/>
      <c r="BF46" s="165"/>
      <c r="BG46" s="165"/>
      <c r="BH46" s="165"/>
      <c r="BI46" s="165"/>
      <c r="BJ46" s="165"/>
      <c r="BK46" s="165"/>
      <c r="BL46" s="165"/>
      <c r="BM46" s="165"/>
      <c r="BN46" s="165"/>
      <c r="BO46" s="165"/>
      <c r="BP46" s="165"/>
      <c r="BQ46" s="165"/>
      <c r="BR46" s="165"/>
      <c r="BS46" s="165"/>
      <c r="BT46" s="165"/>
      <c r="BU46" s="165"/>
      <c r="BV46" s="165"/>
      <c r="BW46" s="165"/>
      <c r="BX46"/>
    </row>
    <row r="47" spans="1:85" ht="15.95">
      <c r="B47" s="571"/>
      <c r="C47" s="160" t="s">
        <v>229</v>
      </c>
      <c r="E47" s="616"/>
      <c r="F47" s="616"/>
      <c r="G47" s="616"/>
      <c r="H47" s="616"/>
      <c r="R47" s="174" t="e">
        <f>(R46-P46)/R46</f>
        <v>#DIV/0!</v>
      </c>
      <c r="S47" s="174" t="e">
        <f>(S46-R46)/S46</f>
        <v>#DIV/0!</v>
      </c>
      <c r="T47" s="174">
        <f>(T46-S46)/T46</f>
        <v>1</v>
      </c>
      <c r="U47" s="174">
        <f>(U46-T46)/U46</f>
        <v>-3.0364963503649633</v>
      </c>
      <c r="V47" s="171">
        <f>(V46-U46)/V46</f>
        <v>-1.8541666666666667</v>
      </c>
      <c r="W47" s="174">
        <f t="shared" ref="W47:AD47" si="50">SUM(W46-V46)/W46</f>
        <v>0.1864406779661017</v>
      </c>
      <c r="X47" s="174">
        <f t="shared" si="50"/>
        <v>0.11940298507462686</v>
      </c>
      <c r="Y47" s="171" t="e">
        <f t="shared" si="50"/>
        <v>#DIV/0!</v>
      </c>
      <c r="Z47" s="174">
        <f t="shared" si="50"/>
        <v>1</v>
      </c>
      <c r="AA47" s="171">
        <f>SUM(AA46-Z46)/AA46</f>
        <v>0.7991071428571429</v>
      </c>
      <c r="AB47" s="174">
        <f>SUM(AB46-AA46)/AB46</f>
        <v>0.67700072098053354</v>
      </c>
      <c r="AC47" s="171">
        <f t="shared" si="50"/>
        <v>-7.4060606060606062</v>
      </c>
      <c r="AD47" s="177">
        <f t="shared" si="50"/>
        <v>0.69158878504672894</v>
      </c>
      <c r="AE47" s="178">
        <f t="shared" ref="AE47" si="51">SUM(AE46-AD46)/AE46</f>
        <v>-3.8198198198198199</v>
      </c>
      <c r="AF47" s="178">
        <f t="shared" ref="AF47:AK47" si="52">SUM(AF46-AE46)/AF46</f>
        <v>-2.9642857142857144</v>
      </c>
      <c r="AG47" s="177">
        <f t="shared" si="52"/>
        <v>0.55555555555555558</v>
      </c>
      <c r="AH47" s="177">
        <f t="shared" si="52"/>
        <v>0.23170731707317074</v>
      </c>
      <c r="AI47" s="178">
        <f t="shared" si="52"/>
        <v>-1.05</v>
      </c>
      <c r="AJ47" s="178">
        <f t="shared" si="52"/>
        <v>-3.4444444444444446</v>
      </c>
      <c r="AK47" s="177">
        <f t="shared" si="52"/>
        <v>0.97213622291021673</v>
      </c>
      <c r="AL47" s="177">
        <f t="shared" ref="AL47" si="53">SUM(AL46-AK46)/AL46</f>
        <v>0.69325735992402659</v>
      </c>
      <c r="AM47" s="178">
        <f t="shared" ref="AM47:AN47" si="54">SUM(AM46-AL46)/AM46</f>
        <v>-3.263157894736842</v>
      </c>
      <c r="AN47" s="178" t="e">
        <f t="shared" si="54"/>
        <v>#DIV/0!</v>
      </c>
      <c r="AO47" s="177"/>
      <c r="AP47" s="177"/>
      <c r="AQ47" s="177"/>
      <c r="AR47" s="177"/>
      <c r="AS47" s="177"/>
      <c r="AT47" s="177"/>
      <c r="AU47" s="177"/>
      <c r="AV47" s="177"/>
      <c r="AW47" s="177"/>
      <c r="AX47" s="177"/>
      <c r="AY47" s="177"/>
      <c r="AZ47" s="177"/>
      <c r="BA47" s="177"/>
      <c r="BB47" s="177"/>
      <c r="BC47" s="177"/>
      <c r="BD47" s="177"/>
      <c r="BE47" s="177"/>
      <c r="BF47" s="177"/>
      <c r="BG47" s="177"/>
      <c r="BH47" s="177"/>
      <c r="BI47" s="177"/>
      <c r="BJ47" s="177"/>
      <c r="BK47" s="177"/>
      <c r="BL47" s="177"/>
      <c r="BM47" s="177"/>
      <c r="BN47" s="177"/>
      <c r="BO47" s="177"/>
      <c r="BP47" s="177"/>
      <c r="BQ47" s="177"/>
      <c r="BR47" s="177"/>
      <c r="BS47" s="177"/>
      <c r="BT47" s="177"/>
      <c r="BU47" s="177"/>
      <c r="BV47" s="177"/>
      <c r="BW47" s="177"/>
      <c r="BX47"/>
    </row>
    <row r="48" spans="1:85" ht="15" hidden="1">
      <c r="A48" s="18"/>
      <c r="B48" s="571"/>
      <c r="C48" s="195" t="s">
        <v>251</v>
      </c>
      <c r="D48" s="199"/>
      <c r="E48" s="193"/>
      <c r="F48" s="193"/>
      <c r="G48" s="193"/>
      <c r="H48" s="193"/>
      <c r="I48" s="200"/>
      <c r="J48" s="160"/>
      <c r="K48" s="160"/>
      <c r="L48" s="160"/>
      <c r="M48" s="160"/>
      <c r="N48" s="160"/>
      <c r="O48" s="160"/>
      <c r="P48" s="160"/>
      <c r="Q48" s="160"/>
      <c r="R48" s="226"/>
      <c r="S48" s="226"/>
      <c r="T48" s="226"/>
      <c r="U48" s="226"/>
      <c r="V48" s="226"/>
      <c r="W48" s="226"/>
      <c r="X48" s="226"/>
      <c r="Y48" s="226"/>
      <c r="Z48" s="226"/>
      <c r="AA48" s="226"/>
      <c r="AB48" s="226"/>
      <c r="AC48" s="226"/>
      <c r="AD48" s="226"/>
      <c r="AE48" s="226"/>
      <c r="AF48" s="226"/>
      <c r="AG48" s="226"/>
      <c r="AH48" s="226"/>
      <c r="AI48" s="226"/>
      <c r="AJ48" s="226"/>
      <c r="AK48" s="226"/>
      <c r="AL48" s="226"/>
      <c r="AM48" s="226"/>
      <c r="AN48" s="429"/>
      <c r="AO48" s="429"/>
      <c r="AP48" s="429"/>
      <c r="AQ48" s="429"/>
      <c r="AR48" s="429"/>
      <c r="AS48" s="429"/>
      <c r="AT48" s="429"/>
      <c r="AU48" s="429"/>
      <c r="AV48" s="429"/>
      <c r="AW48" s="429"/>
      <c r="AX48" s="429"/>
      <c r="AY48" s="429"/>
      <c r="AZ48" s="429"/>
      <c r="BA48" s="429"/>
      <c r="BB48" s="429"/>
      <c r="BC48" s="429"/>
      <c r="BD48" s="429"/>
      <c r="BE48" s="429"/>
      <c r="BF48" s="429"/>
      <c r="BG48" s="429"/>
      <c r="BH48" s="429"/>
      <c r="BI48" s="429"/>
      <c r="BJ48" s="429"/>
      <c r="BK48" s="429"/>
      <c r="BL48" s="429"/>
      <c r="BM48" s="429"/>
      <c r="BN48" s="429"/>
      <c r="BO48" s="429"/>
      <c r="BP48" s="429"/>
      <c r="BQ48" s="429"/>
      <c r="BR48" s="429"/>
      <c r="BS48" s="429"/>
      <c r="BT48" s="429"/>
      <c r="BU48" s="429"/>
      <c r="BV48" s="429"/>
      <c r="BW48" s="429"/>
      <c r="BX48"/>
    </row>
    <row r="49" spans="1:76" ht="108" hidden="1" customHeight="1">
      <c r="A49" s="18"/>
      <c r="B49" s="571"/>
      <c r="C49" s="217" t="s">
        <v>252</v>
      </c>
      <c r="D49" s="197"/>
      <c r="E49" s="193"/>
      <c r="F49" s="193"/>
      <c r="G49" s="193"/>
      <c r="H49" s="193"/>
      <c r="I49" s="197"/>
      <c r="J49" s="197"/>
      <c r="K49" s="197"/>
      <c r="L49" s="197"/>
      <c r="M49" s="197"/>
      <c r="N49" s="197"/>
      <c r="O49" s="197"/>
      <c r="P49" s="197"/>
      <c r="Q49" s="197"/>
      <c r="R49" s="226"/>
      <c r="S49" s="226"/>
      <c r="T49" s="226"/>
      <c r="U49" s="226"/>
      <c r="V49" s="226"/>
      <c r="W49" s="226"/>
      <c r="X49" s="226"/>
      <c r="Y49" s="226"/>
      <c r="Z49" s="226"/>
      <c r="AA49" s="226"/>
      <c r="AB49" s="226"/>
      <c r="AC49" s="226"/>
      <c r="AD49" s="226"/>
      <c r="AE49" s="429"/>
      <c r="AF49" s="429"/>
      <c r="AG49" s="429"/>
      <c r="AH49" s="429"/>
      <c r="AI49" s="429"/>
      <c r="AJ49" s="429"/>
      <c r="AK49" s="429"/>
      <c r="AL49" s="429"/>
      <c r="AM49" s="429"/>
      <c r="AN49" s="429"/>
      <c r="AO49" s="429"/>
      <c r="AP49" s="429"/>
      <c r="AQ49" s="429"/>
      <c r="AR49" s="429"/>
      <c r="AS49" s="429"/>
      <c r="AT49" s="429"/>
      <c r="AU49" s="429"/>
      <c r="AV49" s="429"/>
      <c r="AW49" s="429"/>
      <c r="AX49" s="429"/>
      <c r="AY49" s="429"/>
      <c r="AZ49" s="429"/>
      <c r="BA49" s="429"/>
      <c r="BB49" s="429"/>
      <c r="BC49" s="429"/>
      <c r="BD49" s="429"/>
      <c r="BE49" s="429"/>
      <c r="BF49" s="429"/>
      <c r="BG49" s="429"/>
      <c r="BH49" s="429"/>
      <c r="BI49" s="429"/>
      <c r="BJ49" s="429"/>
      <c r="BK49" s="429"/>
      <c r="BL49" s="429"/>
      <c r="BM49" s="429"/>
      <c r="BN49" s="429"/>
      <c r="BO49" s="429"/>
      <c r="BP49" s="429"/>
      <c r="BQ49" s="429"/>
      <c r="BR49" s="429"/>
      <c r="BS49" s="429"/>
      <c r="BT49" s="429"/>
      <c r="BU49" s="429"/>
      <c r="BV49" s="429"/>
      <c r="BW49" s="429"/>
      <c r="BX49"/>
    </row>
    <row r="50" spans="1:76" ht="15">
      <c r="B50" s="571"/>
      <c r="C50" s="596" t="s">
        <v>253</v>
      </c>
      <c r="D50" s="596"/>
      <c r="E50" s="596"/>
      <c r="F50" s="596"/>
      <c r="G50" s="596"/>
      <c r="H50" s="596"/>
      <c r="I50" s="596"/>
      <c r="J50" s="596"/>
      <c r="K50" s="596"/>
      <c r="L50" s="596"/>
      <c r="M50" s="596"/>
      <c r="N50" s="596"/>
      <c r="O50" s="596"/>
      <c r="P50" s="596"/>
      <c r="Q50" s="596"/>
      <c r="R50" s="596"/>
      <c r="S50" s="596"/>
      <c r="T50" s="596"/>
      <c r="U50" s="596"/>
      <c r="V50" s="325"/>
      <c r="W50" s="325"/>
      <c r="X50" s="325"/>
      <c r="Y50" s="325"/>
      <c r="Z50" s="325"/>
      <c r="AA50" s="325"/>
      <c r="AB50" s="325"/>
      <c r="AC50" s="325"/>
      <c r="AD50" s="325"/>
      <c r="AE50" s="326"/>
      <c r="AF50" s="326"/>
      <c r="AG50" s="326"/>
      <c r="AH50" s="326"/>
      <c r="AI50" s="326"/>
      <c r="AJ50" s="326"/>
      <c r="AK50" s="326"/>
      <c r="AL50" s="326"/>
      <c r="AM50" s="326"/>
      <c r="AN50" s="326"/>
      <c r="AO50" s="326"/>
      <c r="AP50" s="326"/>
      <c r="AQ50" s="326"/>
      <c r="AR50" s="326"/>
      <c r="AS50" s="326"/>
      <c r="AT50" s="326"/>
      <c r="AU50" s="326"/>
      <c r="AV50" s="326"/>
      <c r="AW50" s="326"/>
      <c r="AX50" s="326"/>
      <c r="AY50" s="326"/>
      <c r="AZ50" s="326"/>
      <c r="BA50" s="326"/>
      <c r="BB50" s="326"/>
      <c r="BC50" s="326"/>
      <c r="BD50" s="326"/>
      <c r="BE50" s="326"/>
      <c r="BF50" s="326"/>
      <c r="BG50" s="326"/>
      <c r="BH50" s="326"/>
      <c r="BI50" s="326"/>
      <c r="BJ50" s="326"/>
      <c r="BK50" s="326"/>
      <c r="BL50" s="326"/>
      <c r="BM50" s="326"/>
      <c r="BN50" s="326"/>
      <c r="BO50" s="326"/>
      <c r="BP50" s="326"/>
      <c r="BQ50" s="326"/>
      <c r="BR50" s="326"/>
      <c r="BS50" s="326"/>
      <c r="BT50" s="326"/>
      <c r="BU50" s="326"/>
      <c r="BV50" s="326"/>
      <c r="BW50" s="326"/>
      <c r="BX50"/>
    </row>
    <row r="51" spans="1:76">
      <c r="B51" s="571"/>
      <c r="C51" s="327" t="s">
        <v>77</v>
      </c>
      <c r="D51" s="327"/>
      <c r="E51" s="327"/>
      <c r="F51" s="327"/>
      <c r="G51" s="327"/>
      <c r="H51" s="327"/>
      <c r="I51" s="327"/>
      <c r="J51" s="327"/>
      <c r="K51" s="327"/>
      <c r="L51" s="327"/>
      <c r="M51" s="327"/>
      <c r="N51" s="327"/>
      <c r="O51" s="327"/>
      <c r="P51" s="327"/>
      <c r="Q51" s="327"/>
      <c r="R51" s="328"/>
      <c r="S51" s="328"/>
      <c r="T51" s="327"/>
      <c r="U51" s="327"/>
      <c r="V51" s="327"/>
      <c r="W51" s="327"/>
      <c r="X51" s="327"/>
      <c r="Y51" s="327"/>
      <c r="Z51" s="327"/>
      <c r="AA51" s="327"/>
      <c r="AB51" s="327"/>
      <c r="AC51" s="327"/>
      <c r="AD51" s="327"/>
      <c r="AE51" s="327"/>
      <c r="AF51" s="327"/>
      <c r="AG51" s="327"/>
      <c r="AH51" s="327"/>
      <c r="AI51" s="327"/>
      <c r="AJ51" s="327"/>
      <c r="AK51" s="327"/>
      <c r="AL51" s="327"/>
      <c r="AM51" s="327">
        <v>0</v>
      </c>
      <c r="AN51" s="327">
        <v>0</v>
      </c>
      <c r="AO51" s="327">
        <v>0</v>
      </c>
      <c r="AP51" s="327"/>
      <c r="AQ51" s="327"/>
      <c r="AR51" s="327"/>
      <c r="AS51" s="327"/>
      <c r="AT51" s="327"/>
      <c r="AU51" s="327"/>
      <c r="AV51" s="327"/>
      <c r="AW51" s="327"/>
      <c r="AX51" s="327"/>
      <c r="AY51" s="327"/>
      <c r="AZ51" s="327"/>
      <c r="BA51" s="327"/>
      <c r="BB51" s="327"/>
      <c r="BC51" s="327"/>
      <c r="BD51" s="327"/>
      <c r="BE51" s="327"/>
      <c r="BF51" s="327"/>
      <c r="BG51" s="327"/>
      <c r="BH51" s="327"/>
      <c r="BI51" s="327"/>
      <c r="BJ51" s="327"/>
      <c r="BK51" s="327"/>
      <c r="BL51" s="327"/>
      <c r="BM51" s="327"/>
      <c r="BN51" s="327"/>
      <c r="BO51" s="327"/>
      <c r="BP51" s="327"/>
      <c r="BQ51" s="327"/>
      <c r="BR51" s="327"/>
      <c r="BS51" s="327"/>
      <c r="BT51" s="327"/>
      <c r="BU51" s="327"/>
      <c r="BV51" s="327"/>
      <c r="BW51" s="327"/>
      <c r="BX51"/>
    </row>
    <row r="52" spans="1:76">
      <c r="B52" s="571"/>
      <c r="C52" s="327" t="s">
        <v>78</v>
      </c>
      <c r="D52" s="187"/>
      <c r="E52" s="187"/>
      <c r="F52" s="187"/>
      <c r="G52" s="187"/>
      <c r="H52" s="187"/>
      <c r="I52" s="187"/>
      <c r="J52" s="187"/>
      <c r="K52" s="187"/>
      <c r="L52" s="187"/>
      <c r="M52" s="187"/>
      <c r="N52" s="187"/>
      <c r="O52" s="187"/>
      <c r="P52" s="187"/>
      <c r="Q52" s="187"/>
      <c r="R52" s="329"/>
      <c r="S52" s="329"/>
      <c r="T52" s="187"/>
      <c r="U52" s="187"/>
      <c r="V52" s="187"/>
      <c r="W52" s="187"/>
      <c r="X52" s="187"/>
      <c r="Y52" s="187"/>
      <c r="Z52" s="187"/>
      <c r="AA52" s="187"/>
      <c r="AB52" s="187"/>
      <c r="AC52" s="187"/>
      <c r="AD52" s="187"/>
      <c r="AE52" s="187"/>
      <c r="AF52" s="187"/>
      <c r="AG52" s="187"/>
      <c r="AH52" s="187"/>
      <c r="AI52" s="187"/>
      <c r="AJ52" s="187"/>
      <c r="AK52" s="187"/>
      <c r="AL52" s="187"/>
      <c r="AM52" s="187">
        <v>0</v>
      </c>
      <c r="AN52" s="187">
        <v>0</v>
      </c>
      <c r="AO52" s="187">
        <v>0</v>
      </c>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c r="BQ52" s="187"/>
      <c r="BR52" s="187"/>
      <c r="BS52" s="187"/>
      <c r="BT52" s="187"/>
      <c r="BU52" s="187"/>
      <c r="BV52" s="187"/>
      <c r="BW52" s="187"/>
    </row>
    <row r="53" spans="1:76">
      <c r="B53" s="571"/>
      <c r="C53" s="327" t="s">
        <v>75</v>
      </c>
      <c r="D53" s="187"/>
      <c r="E53" s="187"/>
      <c r="F53" s="187"/>
      <c r="G53" s="187"/>
      <c r="H53" s="187"/>
      <c r="I53" s="187"/>
      <c r="J53" s="187"/>
      <c r="K53" s="187"/>
      <c r="L53" s="187"/>
      <c r="M53" s="187"/>
      <c r="N53" s="187"/>
      <c r="O53" s="187"/>
      <c r="P53" s="187"/>
      <c r="Q53" s="187"/>
      <c r="R53" s="329"/>
      <c r="S53" s="329"/>
      <c r="T53" s="187"/>
      <c r="U53" s="187"/>
      <c r="V53" s="187"/>
      <c r="W53" s="187"/>
      <c r="X53" s="187"/>
      <c r="Y53" s="187"/>
      <c r="Z53" s="187"/>
      <c r="AA53" s="187"/>
      <c r="AB53" s="187"/>
      <c r="AC53" s="187"/>
      <c r="AD53" s="187"/>
      <c r="AE53" s="187"/>
      <c r="AF53" s="187"/>
      <c r="AG53" s="187"/>
      <c r="AH53" s="187"/>
      <c r="AI53" s="187"/>
      <c r="AJ53" s="187"/>
      <c r="AK53" s="187"/>
      <c r="AL53" s="187"/>
      <c r="AM53" s="187">
        <v>0</v>
      </c>
      <c r="AN53" s="187">
        <v>0</v>
      </c>
      <c r="AO53" s="187">
        <v>0</v>
      </c>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c r="BQ53" s="187"/>
      <c r="BR53" s="187"/>
      <c r="BS53" s="187"/>
      <c r="BT53" s="187"/>
      <c r="BU53" s="187"/>
      <c r="BV53" s="187"/>
      <c r="BW53" s="187"/>
    </row>
    <row r="54" spans="1:76">
      <c r="B54" s="571"/>
      <c r="C54" s="327" t="s">
        <v>79</v>
      </c>
      <c r="D54" s="187"/>
      <c r="E54" s="187"/>
      <c r="F54" s="187"/>
      <c r="G54" s="187"/>
      <c r="H54" s="187"/>
      <c r="I54" s="187"/>
      <c r="J54" s="187"/>
      <c r="K54" s="187"/>
      <c r="L54" s="187"/>
      <c r="M54" s="187"/>
      <c r="N54" s="187"/>
      <c r="O54" s="187"/>
      <c r="P54" s="187"/>
      <c r="Q54" s="187"/>
      <c r="R54" s="329"/>
      <c r="S54" s="329"/>
      <c r="T54" s="187"/>
      <c r="U54" s="187"/>
      <c r="V54" s="187"/>
      <c r="W54" s="187"/>
      <c r="X54" s="187"/>
      <c r="Y54" s="187"/>
      <c r="Z54" s="187"/>
      <c r="AA54" s="187"/>
      <c r="AB54" s="187"/>
      <c r="AC54" s="187"/>
      <c r="AD54" s="187"/>
      <c r="AE54" s="187"/>
      <c r="AF54" s="187"/>
      <c r="AG54" s="187"/>
      <c r="AH54" s="187"/>
      <c r="AI54" s="187"/>
      <c r="AJ54" s="187"/>
      <c r="AK54" s="187"/>
      <c r="AL54" s="187"/>
      <c r="AM54" s="187">
        <v>0</v>
      </c>
      <c r="AN54" s="187">
        <v>0</v>
      </c>
      <c r="AO54" s="187">
        <v>0</v>
      </c>
      <c r="AP54" s="187"/>
      <c r="AQ54" s="187"/>
      <c r="AR54" s="187"/>
      <c r="AS54" s="187"/>
      <c r="AT54" s="187"/>
      <c r="AU54" s="187"/>
      <c r="AV54" s="187"/>
      <c r="AW54" s="187"/>
      <c r="AX54" s="187"/>
      <c r="AY54" s="187"/>
      <c r="AZ54" s="187"/>
      <c r="BA54" s="187"/>
      <c r="BB54" s="187"/>
      <c r="BC54" s="187"/>
      <c r="BD54" s="187"/>
      <c r="BE54" s="187"/>
      <c r="BF54" s="187"/>
      <c r="BG54" s="187"/>
      <c r="BH54" s="187"/>
      <c r="BI54" s="187"/>
      <c r="BJ54" s="187"/>
      <c r="BK54" s="187"/>
      <c r="BL54" s="187"/>
      <c r="BM54" s="187"/>
      <c r="BN54" s="187"/>
      <c r="BO54" s="187"/>
      <c r="BP54" s="187"/>
      <c r="BQ54" s="187"/>
      <c r="BR54" s="187"/>
      <c r="BS54" s="187"/>
      <c r="BT54" s="187"/>
      <c r="BU54" s="187"/>
      <c r="BV54" s="187"/>
      <c r="BW54" s="187"/>
    </row>
    <row r="55" spans="1:76">
      <c r="B55" s="571"/>
      <c r="C55" s="327" t="s">
        <v>80</v>
      </c>
      <c r="D55" s="187"/>
      <c r="E55" s="187"/>
      <c r="F55" s="187"/>
      <c r="G55" s="187"/>
      <c r="H55" s="187"/>
      <c r="I55" s="187"/>
      <c r="J55" s="187"/>
      <c r="K55" s="187"/>
      <c r="L55" s="187"/>
      <c r="M55" s="187"/>
      <c r="N55" s="187"/>
      <c r="O55" s="187"/>
      <c r="P55" s="187"/>
      <c r="Q55" s="187"/>
      <c r="R55" s="329"/>
      <c r="S55" s="187"/>
      <c r="T55" s="187"/>
      <c r="U55" s="187"/>
      <c r="V55" s="187"/>
      <c r="W55" s="187"/>
      <c r="X55" s="187"/>
      <c r="Y55" s="187"/>
      <c r="Z55" s="187"/>
      <c r="AA55" s="187"/>
      <c r="AB55" s="187"/>
      <c r="AC55" s="187"/>
      <c r="AD55" s="187"/>
      <c r="AE55" s="187"/>
      <c r="AF55" s="187"/>
      <c r="AG55" s="187"/>
      <c r="AH55" s="187"/>
      <c r="AI55" s="187"/>
      <c r="AJ55" s="187"/>
      <c r="AK55" s="187"/>
      <c r="AL55" s="187"/>
      <c r="AM55" s="187">
        <v>0</v>
      </c>
      <c r="AN55" s="187">
        <v>0</v>
      </c>
      <c r="AO55" s="187">
        <v>0</v>
      </c>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c r="BQ55" s="187"/>
      <c r="BR55" s="187"/>
      <c r="BS55" s="187"/>
      <c r="BT55" s="187"/>
      <c r="BU55" s="187"/>
      <c r="BV55" s="187"/>
      <c r="BW55" s="187"/>
    </row>
    <row r="56" spans="1:76">
      <c r="B56" s="571"/>
      <c r="C56" s="327" t="s">
        <v>254</v>
      </c>
      <c r="D56" s="187"/>
      <c r="E56" s="187"/>
      <c r="F56" s="187"/>
      <c r="G56" s="187"/>
      <c r="H56" s="187"/>
      <c r="I56" s="187"/>
      <c r="J56" s="187"/>
      <c r="K56" s="187"/>
      <c r="L56" s="187"/>
      <c r="M56" s="187"/>
      <c r="N56" s="187"/>
      <c r="O56" s="187"/>
      <c r="P56" s="187"/>
      <c r="Q56" s="187"/>
      <c r="R56" s="329"/>
      <c r="S56" s="187"/>
      <c r="T56" s="187"/>
      <c r="U56" s="330"/>
      <c r="V56" s="330"/>
      <c r="W56" s="330"/>
      <c r="X56" s="330"/>
      <c r="Y56" s="330"/>
      <c r="Z56" s="330"/>
      <c r="AA56" s="330"/>
      <c r="AB56" s="330"/>
      <c r="AC56" s="330"/>
      <c r="AD56" s="330"/>
      <c r="AE56" s="330"/>
      <c r="AF56" s="330"/>
      <c r="AG56" s="330"/>
      <c r="AH56" s="330"/>
      <c r="AI56" s="330"/>
      <c r="AJ56" s="330"/>
      <c r="AK56" s="330"/>
      <c r="AL56" s="330"/>
      <c r="AM56" s="330">
        <v>0</v>
      </c>
      <c r="AN56" s="330">
        <v>0</v>
      </c>
      <c r="AO56" s="330">
        <v>0</v>
      </c>
      <c r="AP56" s="330"/>
      <c r="AQ56" s="330"/>
      <c r="AR56" s="330"/>
      <c r="AS56" s="330"/>
      <c r="AT56" s="330"/>
      <c r="AU56" s="330"/>
      <c r="AV56" s="330"/>
      <c r="AW56" s="330"/>
      <c r="AX56" s="330"/>
      <c r="AY56" s="330"/>
      <c r="AZ56" s="330"/>
      <c r="BA56" s="330"/>
      <c r="BB56" s="330"/>
      <c r="BC56" s="330"/>
      <c r="BD56" s="330"/>
      <c r="BE56" s="330"/>
      <c r="BF56" s="330"/>
      <c r="BG56" s="330"/>
      <c r="BH56" s="330"/>
      <c r="BI56" s="330"/>
      <c r="BJ56" s="330"/>
      <c r="BK56" s="330"/>
      <c r="BL56" s="330"/>
      <c r="BM56" s="330"/>
      <c r="BN56" s="330"/>
      <c r="BO56" s="330"/>
      <c r="BP56" s="330"/>
      <c r="BQ56" s="330"/>
      <c r="BR56" s="330"/>
      <c r="BS56" s="330"/>
      <c r="BT56" s="330"/>
      <c r="BU56" s="330"/>
      <c r="BV56" s="330"/>
      <c r="BW56" s="330"/>
    </row>
    <row r="57" spans="1:76">
      <c r="B57" s="571"/>
      <c r="C57" s="327" t="s">
        <v>255</v>
      </c>
      <c r="D57" s="187"/>
      <c r="E57" s="187"/>
      <c r="F57" s="187"/>
      <c r="G57" s="187"/>
      <c r="H57" s="187"/>
      <c r="I57" s="187"/>
      <c r="J57" s="187"/>
      <c r="K57" s="187"/>
      <c r="L57" s="187"/>
      <c r="M57" s="187"/>
      <c r="N57" s="187"/>
      <c r="O57" s="187"/>
      <c r="P57" s="187"/>
      <c r="Q57" s="187"/>
      <c r="R57" s="331"/>
      <c r="S57" s="331"/>
      <c r="T57" s="187"/>
      <c r="U57" s="187"/>
      <c r="V57" s="187"/>
      <c r="W57" s="187"/>
      <c r="X57" s="187"/>
      <c r="Y57" s="187"/>
      <c r="Z57" s="187"/>
      <c r="AA57" s="187"/>
      <c r="AB57" s="187"/>
      <c r="AC57" s="187"/>
      <c r="AD57" s="187"/>
      <c r="AE57" s="187"/>
      <c r="AF57" s="187"/>
      <c r="AG57" s="187"/>
      <c r="AH57" s="187"/>
      <c r="AI57" s="187"/>
      <c r="AJ57" s="187"/>
      <c r="AK57" s="187"/>
      <c r="AL57" s="187"/>
      <c r="AM57" s="187">
        <v>0</v>
      </c>
      <c r="AN57" s="187">
        <v>0</v>
      </c>
      <c r="AO57" s="187">
        <v>0</v>
      </c>
      <c r="AP57" s="187"/>
      <c r="AQ57" s="187"/>
      <c r="AR57" s="187"/>
      <c r="AS57" s="187"/>
      <c r="AT57" s="187"/>
      <c r="AU57" s="187"/>
      <c r="AV57" s="187"/>
      <c r="AW57" s="187"/>
      <c r="AX57" s="187"/>
      <c r="AY57" s="187"/>
      <c r="AZ57" s="187"/>
      <c r="BA57" s="187"/>
      <c r="BB57" s="187"/>
      <c r="BC57" s="187"/>
      <c r="BD57" s="187"/>
      <c r="BE57" s="187"/>
      <c r="BF57" s="187"/>
      <c r="BG57" s="187"/>
      <c r="BH57" s="187"/>
      <c r="BI57" s="187"/>
      <c r="BJ57" s="187"/>
      <c r="BK57" s="187"/>
      <c r="BL57" s="187"/>
      <c r="BM57" s="187"/>
      <c r="BN57" s="187"/>
      <c r="BO57" s="187"/>
      <c r="BP57" s="187"/>
      <c r="BQ57" s="187"/>
      <c r="BR57" s="187"/>
      <c r="BS57" s="187"/>
      <c r="BT57" s="187"/>
      <c r="BU57" s="187"/>
      <c r="BV57" s="187"/>
      <c r="BW57" s="187"/>
    </row>
    <row r="59" spans="1:76">
      <c r="U59" s="206"/>
    </row>
  </sheetData>
  <mergeCells count="36">
    <mergeCell ref="BZ1:CJ19"/>
    <mergeCell ref="R1:BX1"/>
    <mergeCell ref="E15:P18"/>
    <mergeCell ref="C14:Z14"/>
    <mergeCell ref="CI30:CK30"/>
    <mergeCell ref="CE30:CG30"/>
    <mergeCell ref="D2:H2"/>
    <mergeCell ref="I2:L2"/>
    <mergeCell ref="R2:U2"/>
    <mergeCell ref="V2:Z2"/>
    <mergeCell ref="A5:BX5"/>
    <mergeCell ref="BX2:BX4"/>
    <mergeCell ref="AE2:AI2"/>
    <mergeCell ref="AJ2:AM2"/>
    <mergeCell ref="AA2:AD2"/>
    <mergeCell ref="M2:P2"/>
    <mergeCell ref="CA30:CC30"/>
    <mergeCell ref="CE33:CG33"/>
    <mergeCell ref="CE36:CG36"/>
    <mergeCell ref="CE39:CG39"/>
    <mergeCell ref="O24:P24"/>
    <mergeCell ref="C25:Z25"/>
    <mergeCell ref="C31:Z31"/>
    <mergeCell ref="B6:B57"/>
    <mergeCell ref="C50:U50"/>
    <mergeCell ref="E26:P30"/>
    <mergeCell ref="E41:H47"/>
    <mergeCell ref="C40:AD40"/>
    <mergeCell ref="BK2:BN2"/>
    <mergeCell ref="BO2:BR2"/>
    <mergeCell ref="BS2:BW2"/>
    <mergeCell ref="AN2:AR2"/>
    <mergeCell ref="AS2:AV2"/>
    <mergeCell ref="AW2:AZ2"/>
    <mergeCell ref="BA2:BE2"/>
    <mergeCell ref="BF2:BJ2"/>
  </mergeCells>
  <phoneticPr fontId="15" type="noConversion"/>
  <pageMargins left="0.7" right="0.7" top="0.75" bottom="0.75" header="0.3" footer="0.3"/>
  <legacy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5E43-22F6-4016-9C5E-B319BBFD2AD3}">
  <dimension ref="A1:BP55"/>
  <sheetViews>
    <sheetView zoomScale="80" zoomScaleNormal="80" workbookViewId="0">
      <selection activeCell="S47" sqref="S47"/>
    </sheetView>
  </sheetViews>
  <sheetFormatPr defaultColWidth="8.85546875" defaultRowHeight="12.95"/>
  <cols>
    <col min="2" max="2" width="17.42578125" bestFit="1" customWidth="1"/>
    <col min="3" max="3" width="16" hidden="1" customWidth="1"/>
    <col min="4" max="6" width="18.140625" hidden="1" customWidth="1"/>
    <col min="7" max="7" width="26.140625" hidden="1" customWidth="1"/>
    <col min="8" max="8" width="17" hidden="1" customWidth="1"/>
    <col min="9" max="10" width="18.140625" hidden="1" customWidth="1"/>
    <col min="11" max="11" width="21" hidden="1" customWidth="1"/>
    <col min="12" max="12" width="17" hidden="1" customWidth="1"/>
    <col min="13" max="14" width="18.140625" hidden="1" customWidth="1"/>
    <col min="15" max="15" width="20.42578125" hidden="1" customWidth="1"/>
    <col min="16" max="16" width="9.42578125" hidden="1" customWidth="1"/>
    <col min="17" max="17" width="8.140625" bestFit="1" customWidth="1"/>
    <col min="18" max="18" width="9.7109375" bestFit="1" customWidth="1"/>
    <col min="19" max="19" width="10.42578125" bestFit="1" customWidth="1"/>
    <col min="20" max="20" width="11.42578125" bestFit="1" customWidth="1"/>
    <col min="21" max="21" width="9.42578125" customWidth="1"/>
    <col min="22" max="22" width="10.28515625" bestFit="1" customWidth="1"/>
    <col min="23" max="28" width="9.42578125" customWidth="1"/>
    <col min="29" max="29" width="10.42578125" bestFit="1" customWidth="1"/>
    <col min="30" max="30" width="9.42578125" customWidth="1"/>
    <col min="31" max="31" width="9.7109375" bestFit="1" customWidth="1"/>
    <col min="32" max="32" width="10.42578125" bestFit="1" customWidth="1"/>
    <col min="33" max="33" width="11.42578125" bestFit="1" customWidth="1"/>
    <col min="34" max="35" width="9.7109375" bestFit="1" customWidth="1"/>
    <col min="36" max="37" width="10.85546875" bestFit="1" customWidth="1"/>
    <col min="38" max="38" width="10.28515625" bestFit="1" customWidth="1"/>
    <col min="39" max="39" width="8.42578125" bestFit="1" customWidth="1"/>
    <col min="40" max="40" width="8.7109375" bestFit="1" customWidth="1"/>
    <col min="41" max="42" width="10.85546875" bestFit="1" customWidth="1"/>
    <col min="43" max="43" width="8.140625" bestFit="1" customWidth="1"/>
    <col min="44" max="44" width="9.7109375" bestFit="1" customWidth="1"/>
    <col min="45" max="45" width="10.42578125" bestFit="1" customWidth="1"/>
    <col min="46" max="46" width="11.42578125" bestFit="1" customWidth="1"/>
    <col min="47" max="48" width="9.7109375" bestFit="1" customWidth="1"/>
    <col min="49" max="50" width="10.85546875" bestFit="1" customWidth="1"/>
    <col min="51" max="51" width="9.42578125" bestFit="1" customWidth="1"/>
  </cols>
  <sheetData>
    <row r="1" spans="1:68" ht="38.25" customHeight="1">
      <c r="B1" s="578" t="s">
        <v>106</v>
      </c>
      <c r="C1" s="578"/>
      <c r="D1" s="578"/>
      <c r="E1" s="578"/>
      <c r="F1" s="578"/>
      <c r="G1" s="578"/>
      <c r="H1" s="578"/>
      <c r="I1" s="578"/>
      <c r="J1" s="578"/>
      <c r="K1" s="578"/>
      <c r="L1" s="578"/>
      <c r="M1" s="578"/>
      <c r="N1" s="578"/>
      <c r="O1" s="578"/>
      <c r="P1" s="578"/>
      <c r="Q1" s="578"/>
      <c r="R1" s="578"/>
      <c r="S1" s="578"/>
      <c r="T1" s="578"/>
      <c r="U1" s="578"/>
      <c r="V1" s="578"/>
      <c r="W1" s="578"/>
      <c r="X1" s="578"/>
      <c r="Y1" s="578"/>
      <c r="Z1" s="578"/>
      <c r="AA1" s="578"/>
      <c r="AB1" s="578"/>
      <c r="AC1" s="578"/>
      <c r="AD1" s="578"/>
      <c r="AE1" s="578"/>
      <c r="AF1" s="578"/>
      <c r="AG1" s="578"/>
      <c r="AH1" s="578"/>
      <c r="AI1" s="578"/>
      <c r="AJ1" s="578"/>
      <c r="AK1" s="578"/>
      <c r="AL1" s="578"/>
      <c r="AM1" s="578"/>
      <c r="AN1" s="578"/>
      <c r="AO1" s="578"/>
      <c r="AP1" s="578"/>
      <c r="AQ1" s="578"/>
      <c r="AR1" s="578"/>
      <c r="AS1" s="578"/>
      <c r="AT1" s="578"/>
      <c r="AU1" s="578"/>
      <c r="AV1" s="578"/>
      <c r="AW1" s="578"/>
      <c r="AX1" s="578"/>
      <c r="AY1" s="578"/>
      <c r="AZ1" s="578"/>
      <c r="BA1" s="578"/>
      <c r="BB1" s="578"/>
      <c r="BC1" s="578"/>
      <c r="BD1" s="578"/>
      <c r="BE1" s="578"/>
      <c r="BF1" s="578"/>
      <c r="BG1" s="578"/>
      <c r="BH1" s="578"/>
      <c r="BI1" s="578"/>
      <c r="BJ1" s="578"/>
      <c r="BK1" s="578"/>
      <c r="BL1" s="578"/>
      <c r="BM1" s="578"/>
      <c r="BN1" s="578"/>
      <c r="BO1" s="578"/>
      <c r="BP1" s="578"/>
    </row>
    <row r="2" spans="1:68" ht="15">
      <c r="B2" s="636" t="s">
        <v>20</v>
      </c>
      <c r="C2" s="637"/>
      <c r="D2" s="637"/>
      <c r="E2" s="637"/>
      <c r="F2" s="637"/>
      <c r="G2" s="637"/>
      <c r="H2" s="637"/>
      <c r="I2" s="637"/>
      <c r="J2" s="637"/>
      <c r="K2" s="637"/>
      <c r="L2" s="637"/>
      <c r="M2" s="637"/>
      <c r="N2" s="637"/>
      <c r="O2" s="637"/>
      <c r="P2" s="637"/>
      <c r="Q2" s="637"/>
      <c r="R2" s="637"/>
      <c r="S2" s="637"/>
      <c r="T2" s="637"/>
      <c r="U2" s="637"/>
      <c r="V2" s="637"/>
      <c r="W2" s="637"/>
      <c r="X2" s="637"/>
      <c r="Y2" s="637"/>
      <c r="Z2" s="637"/>
      <c r="AA2" s="637"/>
      <c r="AB2" s="637"/>
      <c r="AC2" s="638"/>
      <c r="AD2" s="636" t="s">
        <v>21</v>
      </c>
      <c r="AE2" s="637"/>
      <c r="AF2" s="637"/>
      <c r="AG2" s="637"/>
      <c r="AH2" s="637"/>
      <c r="AI2" s="637"/>
      <c r="AJ2" s="637"/>
      <c r="AK2" s="637"/>
      <c r="AL2" s="637"/>
      <c r="AM2" s="637"/>
      <c r="AN2" s="637"/>
      <c r="AO2" s="637"/>
      <c r="AP2" s="638"/>
      <c r="AQ2" s="640" t="s">
        <v>22</v>
      </c>
      <c r="AR2" s="637"/>
      <c r="AS2" s="637"/>
      <c r="AT2" s="637"/>
      <c r="AU2" s="637"/>
      <c r="AV2" s="637"/>
      <c r="AW2" s="637"/>
      <c r="AX2" s="637"/>
      <c r="AY2" s="637"/>
      <c r="AZ2" s="637"/>
      <c r="BA2" s="637"/>
      <c r="BB2" s="637"/>
      <c r="BC2" s="641"/>
      <c r="BD2" s="636" t="s">
        <v>23</v>
      </c>
      <c r="BE2" s="637"/>
      <c r="BF2" s="637"/>
      <c r="BG2" s="637"/>
      <c r="BH2" s="637"/>
      <c r="BI2" s="637"/>
      <c r="BJ2" s="637"/>
      <c r="BK2" s="637"/>
      <c r="BL2" s="637"/>
      <c r="BM2" s="637"/>
      <c r="BN2" s="637"/>
      <c r="BO2" s="637"/>
      <c r="BP2" s="638"/>
    </row>
    <row r="3" spans="1:68" ht="15">
      <c r="B3" s="100"/>
      <c r="C3" s="642" t="s">
        <v>108</v>
      </c>
      <c r="D3" s="643"/>
      <c r="E3" s="643"/>
      <c r="F3" s="643"/>
      <c r="G3" s="644"/>
      <c r="H3" s="642" t="s">
        <v>109</v>
      </c>
      <c r="I3" s="643"/>
      <c r="J3" s="643"/>
      <c r="K3" s="644"/>
      <c r="L3" s="642" t="s">
        <v>110</v>
      </c>
      <c r="M3" s="643"/>
      <c r="N3" s="643"/>
      <c r="O3" s="644"/>
      <c r="P3" s="487"/>
      <c r="Q3" s="639" t="s">
        <v>93</v>
      </c>
      <c r="R3" s="639"/>
      <c r="S3" s="639"/>
      <c r="T3" s="639"/>
      <c r="U3" s="639" t="s">
        <v>95</v>
      </c>
      <c r="V3" s="639"/>
      <c r="W3" s="639"/>
      <c r="X3" s="639"/>
      <c r="Y3" s="639"/>
      <c r="Z3" s="639" t="s">
        <v>111</v>
      </c>
      <c r="AA3" s="639"/>
      <c r="AB3" s="639"/>
      <c r="AC3" s="639"/>
      <c r="AD3" s="639" t="s">
        <v>104</v>
      </c>
      <c r="AE3" s="639"/>
      <c r="AF3" s="639"/>
      <c r="AG3" s="639"/>
      <c r="AH3" s="639" t="s">
        <v>112</v>
      </c>
      <c r="AI3" s="639"/>
      <c r="AJ3" s="639"/>
      <c r="AK3" s="639"/>
      <c r="AL3" s="639"/>
      <c r="AM3" s="639" t="s">
        <v>113</v>
      </c>
      <c r="AN3" s="639"/>
      <c r="AO3" s="639"/>
      <c r="AP3" s="639"/>
      <c r="AQ3" s="639" t="s">
        <v>114</v>
      </c>
      <c r="AR3" s="639"/>
      <c r="AS3" s="639"/>
      <c r="AT3" s="639"/>
      <c r="AU3" s="639" t="s">
        <v>115</v>
      </c>
      <c r="AV3" s="639"/>
      <c r="AW3" s="639"/>
      <c r="AX3" s="639"/>
      <c r="AY3" s="639"/>
      <c r="AZ3" s="639" t="s">
        <v>116</v>
      </c>
      <c r="BA3" s="639"/>
      <c r="BB3" s="639"/>
      <c r="BC3" s="639"/>
      <c r="BD3" s="639" t="s">
        <v>108</v>
      </c>
      <c r="BE3" s="639"/>
      <c r="BF3" s="639"/>
      <c r="BG3" s="639"/>
      <c r="BH3" s="639" t="s">
        <v>109</v>
      </c>
      <c r="BI3" s="639"/>
      <c r="BJ3" s="639"/>
      <c r="BK3" s="639"/>
      <c r="BL3" s="639"/>
      <c r="BM3" s="639" t="s">
        <v>110</v>
      </c>
      <c r="BN3" s="639"/>
      <c r="BO3" s="639"/>
      <c r="BP3" s="639"/>
    </row>
    <row r="4" spans="1:68" ht="18.95">
      <c r="B4" s="384" t="s">
        <v>1</v>
      </c>
      <c r="C4" s="101" t="s">
        <v>169</v>
      </c>
      <c r="D4" s="101" t="s">
        <v>170</v>
      </c>
      <c r="E4" s="101" t="s">
        <v>171</v>
      </c>
      <c r="F4" s="101" t="s">
        <v>172</v>
      </c>
      <c r="G4" s="101" t="s">
        <v>173</v>
      </c>
      <c r="H4" s="101" t="s">
        <v>174</v>
      </c>
      <c r="I4" s="101" t="s">
        <v>175</v>
      </c>
      <c r="J4" s="101" t="s">
        <v>176</v>
      </c>
      <c r="K4" s="101" t="s">
        <v>177</v>
      </c>
      <c r="L4" s="101" t="s">
        <v>178</v>
      </c>
      <c r="M4" s="101" t="s">
        <v>179</v>
      </c>
      <c r="N4" s="101" t="s">
        <v>180</v>
      </c>
      <c r="O4" s="101" t="s">
        <v>181</v>
      </c>
      <c r="P4" s="101"/>
      <c r="Q4" s="313" t="s">
        <v>182</v>
      </c>
      <c r="R4" s="313" t="s">
        <v>183</v>
      </c>
      <c r="S4" s="313" t="s">
        <v>184</v>
      </c>
      <c r="T4" s="313" t="s">
        <v>185</v>
      </c>
      <c r="U4" s="313" t="s">
        <v>186</v>
      </c>
      <c r="V4" s="313" t="s">
        <v>187</v>
      </c>
      <c r="W4" s="313" t="s">
        <v>188</v>
      </c>
      <c r="X4" s="313" t="s">
        <v>189</v>
      </c>
      <c r="Y4" s="313" t="s">
        <v>190</v>
      </c>
      <c r="Z4" s="313" t="s">
        <v>191</v>
      </c>
      <c r="AA4" s="313" t="s">
        <v>192</v>
      </c>
      <c r="AB4" s="313" t="s">
        <v>193</v>
      </c>
      <c r="AC4" s="313" t="s">
        <v>194</v>
      </c>
      <c r="AD4" s="313" t="s">
        <v>182</v>
      </c>
      <c r="AE4" s="313" t="s">
        <v>183</v>
      </c>
      <c r="AF4" s="313" t="s">
        <v>184</v>
      </c>
      <c r="AG4" s="313" t="s">
        <v>185</v>
      </c>
      <c r="AH4" s="313" t="s">
        <v>195</v>
      </c>
      <c r="AI4" s="313" t="s">
        <v>196</v>
      </c>
      <c r="AJ4" s="313" t="s">
        <v>197</v>
      </c>
      <c r="AK4" s="313" t="s">
        <v>198</v>
      </c>
      <c r="AL4" s="313" t="s">
        <v>199</v>
      </c>
      <c r="AM4" s="313" t="s">
        <v>200</v>
      </c>
      <c r="AN4" s="313" t="s">
        <v>256</v>
      </c>
      <c r="AO4" s="313" t="s">
        <v>202</v>
      </c>
      <c r="AP4" s="313" t="s">
        <v>203</v>
      </c>
      <c r="AQ4" s="313" t="s">
        <v>182</v>
      </c>
      <c r="AR4" s="313" t="s">
        <v>183</v>
      </c>
      <c r="AS4" s="313" t="s">
        <v>184</v>
      </c>
      <c r="AT4" s="313" t="s">
        <v>185</v>
      </c>
      <c r="AU4" s="313" t="s">
        <v>186</v>
      </c>
      <c r="AV4" s="313" t="s">
        <v>187</v>
      </c>
      <c r="AW4" s="313" t="s">
        <v>188</v>
      </c>
      <c r="AX4" s="313" t="s">
        <v>189</v>
      </c>
      <c r="AY4" s="313" t="s">
        <v>204</v>
      </c>
      <c r="AZ4" s="313" t="s">
        <v>205</v>
      </c>
      <c r="BA4" s="313" t="s">
        <v>206</v>
      </c>
      <c r="BB4" s="313" t="s">
        <v>207</v>
      </c>
      <c r="BC4" s="313" t="s">
        <v>208</v>
      </c>
      <c r="BD4" s="313" t="s">
        <v>209</v>
      </c>
      <c r="BE4" s="313" t="s">
        <v>210</v>
      </c>
      <c r="BF4" s="313" t="s">
        <v>211</v>
      </c>
      <c r="BG4" s="313" t="s">
        <v>212</v>
      </c>
      <c r="BH4" s="313" t="s">
        <v>213</v>
      </c>
      <c r="BI4" s="313" t="s">
        <v>191</v>
      </c>
      <c r="BJ4" s="313" t="s">
        <v>192</v>
      </c>
      <c r="BK4" s="313" t="s">
        <v>193</v>
      </c>
      <c r="BL4" s="313" t="s">
        <v>214</v>
      </c>
      <c r="BM4" s="313" t="s">
        <v>205</v>
      </c>
      <c r="BN4" s="313" t="s">
        <v>206</v>
      </c>
      <c r="BO4" s="313" t="s">
        <v>207</v>
      </c>
      <c r="BP4" s="313" t="s">
        <v>208</v>
      </c>
    </row>
    <row r="5" spans="1:68" ht="15" customHeight="1">
      <c r="B5" s="634" t="s">
        <v>216</v>
      </c>
      <c r="C5" s="634"/>
      <c r="D5" s="634"/>
      <c r="E5" s="634"/>
      <c r="F5" s="634"/>
      <c r="G5" s="634"/>
      <c r="H5" s="634"/>
      <c r="I5" s="634"/>
      <c r="J5" s="634"/>
      <c r="K5" s="634"/>
      <c r="L5" s="634"/>
      <c r="M5" s="634"/>
      <c r="N5" s="634"/>
      <c r="O5" s="634"/>
      <c r="P5" s="634"/>
      <c r="Q5" s="634"/>
      <c r="R5" s="634"/>
      <c r="S5" s="634"/>
      <c r="T5" s="634"/>
      <c r="U5" s="634"/>
      <c r="V5" s="634"/>
      <c r="W5" s="634"/>
      <c r="X5" s="634"/>
      <c r="Y5" s="634"/>
      <c r="Z5" s="634"/>
      <c r="AA5" s="634"/>
      <c r="AB5" s="634"/>
      <c r="AC5" s="634"/>
      <c r="AD5" s="634"/>
      <c r="AE5" s="634"/>
      <c r="AF5" s="634"/>
      <c r="AG5" s="634"/>
      <c r="AH5" s="634"/>
      <c r="AI5" s="634"/>
      <c r="AJ5" s="634"/>
      <c r="AK5" s="634"/>
      <c r="AL5" s="634"/>
      <c r="AM5" s="634"/>
      <c r="AN5" s="634"/>
      <c r="AO5" s="634"/>
      <c r="AP5" s="634"/>
      <c r="AQ5" s="634"/>
      <c r="AR5" s="634"/>
      <c r="AS5" s="634"/>
      <c r="AT5" s="634"/>
      <c r="AU5" s="634"/>
      <c r="AV5" s="634"/>
      <c r="AW5" s="634"/>
      <c r="AX5" s="634"/>
      <c r="AY5" s="634"/>
      <c r="AZ5" s="634"/>
      <c r="BA5" s="634"/>
      <c r="BB5" s="634"/>
      <c r="BC5" s="634"/>
      <c r="BD5" s="634"/>
      <c r="BE5" s="634"/>
      <c r="BF5" s="634"/>
      <c r="BG5" s="634"/>
      <c r="BH5" s="634"/>
      <c r="BI5" s="634"/>
      <c r="BJ5" s="634"/>
      <c r="BK5" s="634"/>
      <c r="BL5" s="634"/>
      <c r="BM5" s="634"/>
      <c r="BN5" s="634"/>
      <c r="BO5" s="634"/>
      <c r="BP5" s="634"/>
    </row>
    <row r="6" spans="1:68" ht="35.25" customHeight="1">
      <c r="A6" s="646" t="s">
        <v>257</v>
      </c>
      <c r="B6" s="409" t="s">
        <v>218</v>
      </c>
      <c r="C6" s="390"/>
      <c r="D6" s="390"/>
      <c r="E6" s="390"/>
      <c r="F6" s="390"/>
      <c r="G6" s="390"/>
      <c r="H6" s="390"/>
      <c r="I6" s="390"/>
      <c r="J6" s="390"/>
      <c r="K6" s="390"/>
      <c r="L6" s="390"/>
      <c r="M6" s="390"/>
      <c r="N6" s="390"/>
      <c r="O6" s="390"/>
      <c r="P6" s="390"/>
      <c r="Q6" s="391"/>
      <c r="R6" s="391"/>
      <c r="S6" s="391"/>
      <c r="T6" s="391"/>
      <c r="U6" s="391"/>
      <c r="V6" s="391"/>
      <c r="W6" s="391"/>
      <c r="X6" s="391"/>
      <c r="Y6" s="391"/>
      <c r="Z6" s="391"/>
      <c r="AA6" s="391"/>
      <c r="AB6" s="391"/>
      <c r="AC6" s="391"/>
      <c r="AD6" s="391"/>
      <c r="AE6" s="391"/>
      <c r="AF6" s="391"/>
      <c r="AG6" s="391"/>
      <c r="AH6" s="391"/>
      <c r="AI6" s="391"/>
      <c r="AJ6" s="391"/>
      <c r="AK6" s="391"/>
      <c r="AL6" s="391"/>
      <c r="AM6" s="391"/>
      <c r="AN6" s="391"/>
      <c r="AO6" s="391"/>
      <c r="AP6" s="391"/>
      <c r="AQ6" s="391"/>
      <c r="AR6" s="391"/>
      <c r="AS6" s="391"/>
      <c r="AT6" s="391"/>
      <c r="AU6" s="391"/>
      <c r="AV6" s="391"/>
      <c r="AW6" s="391"/>
      <c r="AX6" s="391"/>
      <c r="AY6" s="391"/>
      <c r="AZ6" s="391"/>
      <c r="BA6" s="391"/>
      <c r="BB6" s="391"/>
      <c r="BC6" s="391"/>
      <c r="BD6" s="391"/>
      <c r="BE6" s="391"/>
      <c r="BF6" s="391"/>
      <c r="BG6" s="391"/>
      <c r="BH6" s="391"/>
      <c r="BI6" s="391"/>
      <c r="BJ6" s="391"/>
      <c r="BK6" s="391"/>
      <c r="BL6" s="391"/>
      <c r="BM6" s="391"/>
      <c r="BN6" s="391"/>
      <c r="BO6" s="391"/>
      <c r="BP6" s="391"/>
    </row>
    <row r="7" spans="1:68" ht="33.75" customHeight="1">
      <c r="A7" s="646"/>
      <c r="B7" s="409" t="s">
        <v>219</v>
      </c>
      <c r="C7" s="392">
        <v>11</v>
      </c>
      <c r="D7" s="392">
        <v>33</v>
      </c>
      <c r="E7" s="392">
        <v>38</v>
      </c>
      <c r="F7" s="392">
        <v>29</v>
      </c>
      <c r="G7" s="392">
        <v>67</v>
      </c>
      <c r="H7" s="392">
        <v>19</v>
      </c>
      <c r="I7" s="392">
        <v>783</v>
      </c>
      <c r="J7" s="392">
        <v>73</v>
      </c>
      <c r="K7" s="392">
        <v>30</v>
      </c>
      <c r="L7" s="392">
        <v>1239</v>
      </c>
      <c r="M7" s="392">
        <v>407</v>
      </c>
      <c r="N7" s="392">
        <v>8</v>
      </c>
      <c r="O7" s="392">
        <v>57</v>
      </c>
      <c r="P7" s="392"/>
      <c r="Q7" s="392"/>
      <c r="R7" s="393"/>
      <c r="S7" s="393"/>
      <c r="T7" s="393"/>
      <c r="U7" s="393"/>
      <c r="V7" s="393"/>
      <c r="W7" s="393"/>
      <c r="X7" s="393"/>
      <c r="Y7" s="393"/>
      <c r="Z7" s="393"/>
      <c r="AA7" s="393"/>
      <c r="AB7" s="393"/>
      <c r="AC7" s="393"/>
      <c r="AD7" s="393"/>
      <c r="AE7" s="393"/>
      <c r="AF7" s="393"/>
      <c r="AG7" s="393"/>
      <c r="AH7" s="393"/>
      <c r="AI7" s="393"/>
      <c r="AJ7" s="393"/>
      <c r="AK7" s="393"/>
      <c r="AL7" s="393"/>
      <c r="AM7" s="393"/>
      <c r="AN7" s="393"/>
      <c r="AO7" s="393"/>
      <c r="AP7" s="393"/>
      <c r="AQ7" s="393"/>
      <c r="AR7" s="393"/>
      <c r="AS7" s="393"/>
      <c r="AT7" s="393"/>
      <c r="AU7" s="393"/>
      <c r="AV7" s="393"/>
      <c r="AW7" s="393"/>
      <c r="AX7" s="393"/>
      <c r="AY7" s="393"/>
      <c r="AZ7" s="393"/>
      <c r="BA7" s="393"/>
      <c r="BB7" s="393"/>
      <c r="BC7" s="393"/>
      <c r="BD7" s="393"/>
      <c r="BE7" s="393"/>
      <c r="BF7" s="393"/>
      <c r="BG7" s="393"/>
      <c r="BH7" s="393"/>
      <c r="BI7" s="393"/>
      <c r="BJ7" s="393"/>
      <c r="BK7" s="393"/>
      <c r="BL7" s="393"/>
      <c r="BM7" s="393"/>
      <c r="BN7" s="393"/>
      <c r="BO7" s="393"/>
      <c r="BP7" s="393"/>
    </row>
    <row r="8" spans="1:68">
      <c r="A8" s="646"/>
      <c r="B8" s="409" t="s">
        <v>220</v>
      </c>
      <c r="C8" s="392"/>
      <c r="D8" s="392"/>
      <c r="E8" s="392"/>
      <c r="F8" s="392"/>
      <c r="G8" s="392"/>
      <c r="H8" s="392"/>
      <c r="I8" s="392"/>
      <c r="J8" s="392"/>
      <c r="K8" s="392"/>
      <c r="L8" s="392"/>
      <c r="M8" s="392"/>
      <c r="N8" s="392"/>
      <c r="O8" s="392"/>
      <c r="P8" s="392"/>
      <c r="Q8" s="392"/>
      <c r="R8" s="393"/>
      <c r="S8" s="394" t="e">
        <f t="shared" ref="S8:X8" si="0">SUM(S7-S6)/S7</f>
        <v>#DIV/0!</v>
      </c>
      <c r="T8" s="395" t="e">
        <f t="shared" si="0"/>
        <v>#DIV/0!</v>
      </c>
      <c r="U8" s="395" t="e">
        <f t="shared" si="0"/>
        <v>#DIV/0!</v>
      </c>
      <c r="V8" s="395" t="e">
        <f t="shared" si="0"/>
        <v>#DIV/0!</v>
      </c>
      <c r="W8" s="395" t="e">
        <f t="shared" si="0"/>
        <v>#DIV/0!</v>
      </c>
      <c r="X8" s="394" t="e">
        <f t="shared" si="0"/>
        <v>#DIV/0!</v>
      </c>
      <c r="Y8" s="393"/>
      <c r="Z8" s="393"/>
      <c r="AA8" s="393"/>
      <c r="AB8" s="393"/>
      <c r="AC8" s="393"/>
      <c r="AD8" s="393"/>
      <c r="AE8" s="393"/>
      <c r="AF8" s="393"/>
      <c r="AG8" s="393"/>
      <c r="AH8" s="393"/>
      <c r="AI8" s="393"/>
      <c r="AJ8" s="393"/>
      <c r="AK8" s="393"/>
      <c r="AL8" s="393"/>
      <c r="AM8" s="393"/>
      <c r="AN8" s="393"/>
      <c r="AO8" s="393"/>
      <c r="AP8" s="393"/>
      <c r="AQ8" s="393"/>
      <c r="AR8" s="393"/>
      <c r="AS8" s="393"/>
      <c r="AT8" s="393"/>
      <c r="AU8" s="393"/>
      <c r="AV8" s="393"/>
      <c r="AW8" s="393"/>
      <c r="AX8" s="393"/>
      <c r="AY8" s="393"/>
      <c r="AZ8" s="393"/>
      <c r="BA8" s="393"/>
      <c r="BB8" s="393"/>
      <c r="BC8" s="393"/>
      <c r="BD8" s="393"/>
      <c r="BE8" s="393"/>
      <c r="BF8" s="393"/>
      <c r="BG8" s="393"/>
      <c r="BH8" s="393"/>
      <c r="BI8" s="393"/>
      <c r="BJ8" s="393"/>
      <c r="BK8" s="393"/>
      <c r="BL8" s="393"/>
      <c r="BM8" s="393"/>
      <c r="BN8" s="393"/>
      <c r="BO8" s="393"/>
      <c r="BP8" s="393"/>
    </row>
    <row r="9" spans="1:68">
      <c r="A9" s="646"/>
      <c r="B9" s="410" t="s">
        <v>221</v>
      </c>
      <c r="C9" s="388"/>
      <c r="D9" s="388"/>
      <c r="E9" s="388"/>
      <c r="F9" s="388"/>
      <c r="G9" s="388"/>
      <c r="H9" s="388"/>
      <c r="I9" s="388"/>
      <c r="J9" s="388"/>
      <c r="K9" s="388"/>
      <c r="L9" s="388"/>
      <c r="M9" s="388"/>
      <c r="N9" s="388"/>
      <c r="O9" s="388"/>
      <c r="P9" s="388"/>
      <c r="Q9" s="396">
        <v>0</v>
      </c>
      <c r="R9" s="396">
        <v>0</v>
      </c>
      <c r="S9" s="396">
        <v>0</v>
      </c>
      <c r="T9" s="396">
        <v>0</v>
      </c>
      <c r="U9" s="396">
        <v>0</v>
      </c>
      <c r="V9" s="397">
        <v>0</v>
      </c>
      <c r="W9" s="397">
        <v>0</v>
      </c>
      <c r="X9" s="397">
        <v>0</v>
      </c>
      <c r="Y9" s="397"/>
      <c r="Z9" s="397"/>
      <c r="AA9" s="397"/>
      <c r="AB9" s="397"/>
      <c r="AC9" s="397"/>
      <c r="AD9" s="397"/>
      <c r="AE9" s="397"/>
      <c r="AF9" s="397"/>
      <c r="AG9" s="401"/>
      <c r="AH9" s="401"/>
      <c r="AI9" s="401"/>
      <c r="AJ9" s="401"/>
      <c r="AK9" s="401"/>
      <c r="AL9" s="401"/>
      <c r="AM9" s="401"/>
      <c r="AN9" s="401"/>
      <c r="AO9" s="401"/>
      <c r="AP9" s="401"/>
      <c r="AQ9" s="401"/>
      <c r="AR9" s="401"/>
      <c r="AS9" s="401"/>
      <c r="AT9" s="401"/>
      <c r="AU9" s="401"/>
      <c r="AV9" s="401"/>
      <c r="AW9" s="401"/>
      <c r="AX9" s="401"/>
      <c r="AY9" s="401"/>
      <c r="AZ9" s="401"/>
      <c r="BA9" s="401"/>
      <c r="BB9" s="401"/>
      <c r="BC9" s="401"/>
      <c r="BD9" s="401"/>
      <c r="BE9" s="401"/>
      <c r="BF9" s="401"/>
      <c r="BG9" s="401"/>
      <c r="BH9" s="401"/>
      <c r="BI9" s="401"/>
      <c r="BJ9" s="401"/>
      <c r="BK9" s="401"/>
      <c r="BL9" s="401"/>
      <c r="BM9" s="401"/>
      <c r="BN9" s="401"/>
      <c r="BO9" s="401"/>
      <c r="BP9" s="401"/>
    </row>
    <row r="10" spans="1:68">
      <c r="A10" s="646"/>
      <c r="B10" s="410" t="s">
        <v>222</v>
      </c>
      <c r="C10" s="388"/>
      <c r="D10" s="398"/>
      <c r="E10" s="399"/>
      <c r="F10" s="399"/>
      <c r="G10" s="399"/>
      <c r="H10" s="399"/>
      <c r="I10" s="399"/>
      <c r="J10" s="399"/>
      <c r="K10" s="399"/>
      <c r="L10" s="399"/>
      <c r="M10" s="399"/>
      <c r="N10" s="399"/>
      <c r="O10" s="400"/>
      <c r="P10" s="400"/>
      <c r="Q10" s="401">
        <v>0</v>
      </c>
      <c r="R10" s="401">
        <v>0</v>
      </c>
      <c r="S10" s="401">
        <v>0</v>
      </c>
      <c r="T10" s="401">
        <v>0</v>
      </c>
      <c r="U10" s="401">
        <v>0</v>
      </c>
      <c r="V10" s="401">
        <v>0</v>
      </c>
      <c r="W10" s="401">
        <v>0</v>
      </c>
      <c r="X10" s="401">
        <v>0</v>
      </c>
      <c r="Y10" s="401"/>
      <c r="Z10" s="401"/>
      <c r="AA10" s="401"/>
      <c r="AB10" s="401"/>
      <c r="AC10" s="401"/>
      <c r="AD10" s="401"/>
      <c r="AE10" s="401"/>
      <c r="AF10" s="401"/>
      <c r="AG10" s="397"/>
      <c r="AH10" s="397"/>
      <c r="AI10" s="397"/>
      <c r="AJ10" s="397"/>
      <c r="AK10" s="397"/>
      <c r="AL10" s="397"/>
      <c r="AM10" s="397"/>
      <c r="AN10" s="397"/>
      <c r="AO10" s="397"/>
      <c r="AP10" s="397"/>
      <c r="AQ10" s="397"/>
      <c r="AR10" s="397"/>
      <c r="AS10" s="397"/>
      <c r="AT10" s="397"/>
      <c r="AU10" s="397"/>
      <c r="AV10" s="397"/>
      <c r="AW10" s="397"/>
      <c r="AX10" s="397"/>
      <c r="AY10" s="397"/>
      <c r="AZ10" s="397"/>
      <c r="BA10" s="397"/>
      <c r="BB10" s="397"/>
      <c r="BC10" s="397"/>
      <c r="BD10" s="397"/>
      <c r="BE10" s="397"/>
      <c r="BF10" s="397"/>
      <c r="BG10" s="397"/>
      <c r="BH10" s="397"/>
      <c r="BI10" s="397"/>
      <c r="BJ10" s="397"/>
      <c r="BK10" s="397"/>
      <c r="BL10" s="397"/>
      <c r="BM10" s="397"/>
      <c r="BN10" s="397"/>
      <c r="BO10" s="397"/>
      <c r="BP10" s="397"/>
    </row>
    <row r="11" spans="1:68" ht="24">
      <c r="A11" s="646"/>
      <c r="B11" s="400" t="s">
        <v>48</v>
      </c>
      <c r="C11" s="389"/>
      <c r="D11" s="388"/>
      <c r="E11" s="388"/>
      <c r="F11" s="388"/>
      <c r="G11" s="388"/>
      <c r="H11" s="388"/>
      <c r="I11" s="388"/>
      <c r="J11" s="388"/>
      <c r="K11" s="388"/>
      <c r="L11" s="388"/>
      <c r="M11" s="388"/>
      <c r="N11" s="388"/>
      <c r="O11" s="388"/>
      <c r="P11" s="400"/>
      <c r="Q11" s="402">
        <v>0</v>
      </c>
      <c r="R11" s="402">
        <v>0</v>
      </c>
      <c r="S11" s="402">
        <v>0</v>
      </c>
      <c r="T11" s="402">
        <v>0</v>
      </c>
      <c r="U11" s="402">
        <v>0</v>
      </c>
      <c r="V11" s="397">
        <v>0</v>
      </c>
      <c r="W11" s="397">
        <v>0</v>
      </c>
      <c r="X11" s="397">
        <v>0</v>
      </c>
      <c r="Y11" s="397"/>
      <c r="Z11" s="397"/>
      <c r="AA11" s="397"/>
      <c r="AB11" s="397"/>
      <c r="AC11" s="397"/>
      <c r="AD11" s="397"/>
      <c r="AE11" s="397"/>
      <c r="AF11" s="397"/>
      <c r="AG11" s="405"/>
      <c r="AH11" s="405"/>
      <c r="AI11" s="405"/>
      <c r="AJ11" s="405"/>
      <c r="AK11" s="405"/>
      <c r="AL11" s="405"/>
      <c r="AM11" s="405"/>
      <c r="AN11" s="405"/>
      <c r="AO11" s="405"/>
      <c r="AP11" s="405"/>
      <c r="AQ11" s="405"/>
      <c r="AR11" s="405"/>
      <c r="AS11" s="405"/>
      <c r="AT11" s="405"/>
      <c r="AU11" s="405"/>
      <c r="AV11" s="405"/>
      <c r="AW11" s="405"/>
      <c r="AX11" s="405"/>
      <c r="AY11" s="405"/>
      <c r="AZ11" s="405"/>
      <c r="BA11" s="405"/>
      <c r="BB11" s="405"/>
      <c r="BC11" s="405"/>
      <c r="BD11" s="405"/>
      <c r="BE11" s="405"/>
      <c r="BF11" s="405"/>
      <c r="BG11" s="405"/>
      <c r="BH11" s="405"/>
      <c r="BI11" s="405"/>
      <c r="BJ11" s="405"/>
      <c r="BK11" s="405"/>
      <c r="BL11" s="405"/>
      <c r="BM11" s="405"/>
      <c r="BN11" s="405"/>
      <c r="BO11" s="405"/>
      <c r="BP11" s="405"/>
    </row>
    <row r="12" spans="1:68">
      <c r="A12" s="646"/>
      <c r="B12" s="410" t="s">
        <v>223</v>
      </c>
      <c r="C12" s="388"/>
      <c r="D12" s="388"/>
      <c r="E12" s="388"/>
      <c r="F12" s="388"/>
      <c r="G12" s="388"/>
      <c r="H12" s="388"/>
      <c r="I12" s="388"/>
      <c r="J12" s="388"/>
      <c r="K12" s="388"/>
      <c r="L12" s="388"/>
      <c r="M12" s="388"/>
      <c r="N12" s="388"/>
      <c r="O12" s="388"/>
      <c r="P12" s="388"/>
      <c r="Q12" s="403">
        <v>0</v>
      </c>
      <c r="R12" s="403">
        <v>0</v>
      </c>
      <c r="S12" s="403">
        <v>0</v>
      </c>
      <c r="T12" s="403">
        <v>0</v>
      </c>
      <c r="U12" s="403">
        <v>0</v>
      </c>
      <c r="V12" s="404">
        <v>0</v>
      </c>
      <c r="W12" s="405">
        <v>0</v>
      </c>
      <c r="X12" s="405">
        <v>0</v>
      </c>
      <c r="Y12" s="405"/>
      <c r="Z12" s="405"/>
      <c r="AA12" s="405"/>
      <c r="AB12" s="405"/>
      <c r="AC12" s="405"/>
      <c r="AD12" s="405"/>
      <c r="AE12" s="405"/>
      <c r="AF12" s="405"/>
      <c r="AG12" s="408"/>
      <c r="AH12" s="408"/>
      <c r="AI12" s="408"/>
      <c r="AJ12" s="408"/>
      <c r="AK12" s="408"/>
      <c r="AL12" s="408"/>
      <c r="AM12" s="408"/>
      <c r="AN12" s="408"/>
      <c r="AO12" s="408"/>
      <c r="AP12" s="408"/>
      <c r="AQ12" s="408"/>
      <c r="AR12" s="408"/>
      <c r="AS12" s="408"/>
      <c r="AT12" s="408"/>
      <c r="AU12" s="408"/>
      <c r="AV12" s="408"/>
      <c r="AW12" s="408"/>
      <c r="AX12" s="408"/>
      <c r="AY12" s="408"/>
      <c r="AZ12" s="408"/>
      <c r="BA12" s="408"/>
      <c r="BB12" s="408"/>
      <c r="BC12" s="408"/>
      <c r="BD12" s="408"/>
      <c r="BE12" s="408"/>
      <c r="BF12" s="408"/>
      <c r="BG12" s="408"/>
      <c r="BH12" s="408"/>
      <c r="BI12" s="408"/>
      <c r="BJ12" s="408"/>
      <c r="BK12" s="408"/>
      <c r="BL12" s="408"/>
      <c r="BM12" s="408"/>
      <c r="BN12" s="408"/>
      <c r="BO12" s="408"/>
      <c r="BP12" s="408"/>
    </row>
    <row r="13" spans="1:68">
      <c r="A13" s="646"/>
      <c r="B13" s="410" t="s">
        <v>224</v>
      </c>
      <c r="C13" s="388"/>
      <c r="D13" s="388"/>
      <c r="E13" s="388"/>
      <c r="F13" s="388"/>
      <c r="G13" s="388"/>
      <c r="H13" s="388"/>
      <c r="I13" s="388"/>
      <c r="J13" s="388"/>
      <c r="K13" s="388"/>
      <c r="L13" s="388"/>
      <c r="M13" s="388"/>
      <c r="N13" s="388"/>
      <c r="O13" s="388"/>
      <c r="P13" s="388"/>
      <c r="Q13" s="403"/>
      <c r="R13" s="403"/>
      <c r="S13" s="406">
        <v>0</v>
      </c>
      <c r="T13" s="406">
        <v>0</v>
      </c>
      <c r="U13" s="406">
        <v>0</v>
      </c>
      <c r="V13" s="406">
        <v>0</v>
      </c>
      <c r="W13" s="407">
        <v>0</v>
      </c>
      <c r="X13" s="407">
        <v>0</v>
      </c>
      <c r="Y13" s="408"/>
      <c r="Z13" s="408"/>
      <c r="AA13" s="408"/>
      <c r="AB13" s="408"/>
      <c r="AC13" s="408"/>
      <c r="AD13" s="408"/>
      <c r="AE13" s="408"/>
      <c r="AF13" s="408"/>
      <c r="AG13" s="408"/>
      <c r="AH13" s="408"/>
      <c r="AI13" s="408"/>
      <c r="AJ13" s="408"/>
      <c r="AK13" s="408"/>
      <c r="AL13" s="408"/>
      <c r="AM13" s="408"/>
      <c r="AN13" s="408"/>
      <c r="AO13" s="408"/>
      <c r="AP13" s="408"/>
      <c r="AQ13" s="408"/>
      <c r="AR13" s="408"/>
      <c r="AS13" s="408"/>
      <c r="AT13" s="408"/>
      <c r="AU13" s="408"/>
      <c r="AV13" s="408"/>
      <c r="AW13" s="408"/>
      <c r="AX13" s="408"/>
      <c r="AY13" s="408"/>
      <c r="AZ13" s="408"/>
      <c r="BA13" s="408"/>
      <c r="BB13" s="408"/>
      <c r="BC13" s="408"/>
      <c r="BD13" s="408"/>
      <c r="BE13" s="408"/>
      <c r="BF13" s="408"/>
      <c r="BG13" s="408"/>
      <c r="BH13" s="408"/>
      <c r="BI13" s="408"/>
      <c r="BJ13" s="408"/>
      <c r="BK13" s="408"/>
      <c r="BL13" s="408"/>
      <c r="BM13" s="408"/>
      <c r="BN13" s="408"/>
      <c r="BO13" s="408"/>
      <c r="BP13" s="408"/>
    </row>
    <row r="14" spans="1:68" ht="15.75" customHeight="1">
      <c r="A14" s="646"/>
      <c r="B14" s="647" t="s">
        <v>253</v>
      </c>
      <c r="C14" s="586"/>
      <c r="D14" s="586"/>
      <c r="E14" s="586"/>
      <c r="F14" s="586"/>
      <c r="G14" s="586"/>
      <c r="H14" s="586"/>
      <c r="I14" s="586"/>
      <c r="J14" s="586"/>
      <c r="K14" s="586"/>
      <c r="L14" s="586"/>
      <c r="M14" s="586"/>
      <c r="N14" s="586"/>
      <c r="O14" s="586"/>
      <c r="P14" s="586"/>
      <c r="Q14" s="586"/>
      <c r="R14" s="586"/>
      <c r="S14" s="586"/>
      <c r="T14" s="586"/>
      <c r="U14" s="586"/>
      <c r="V14" s="586"/>
      <c r="W14" s="586"/>
      <c r="X14" s="586"/>
      <c r="Y14" s="586"/>
      <c r="Z14" s="586"/>
      <c r="AA14" s="586"/>
      <c r="AB14" s="586"/>
      <c r="AC14" s="586"/>
      <c r="AD14" s="586"/>
      <c r="AE14" s="586"/>
      <c r="AF14" s="586"/>
      <c r="AG14" s="586"/>
      <c r="AH14" s="586"/>
      <c r="AI14" s="586"/>
      <c r="AJ14" s="586"/>
      <c r="AK14" s="586"/>
      <c r="AL14" s="586"/>
      <c r="AM14" s="586"/>
      <c r="AN14" s="586"/>
      <c r="AO14" s="586"/>
      <c r="AP14" s="586"/>
      <c r="AQ14" s="586"/>
      <c r="AR14" s="586"/>
      <c r="AS14" s="586"/>
      <c r="AT14" s="586"/>
      <c r="AU14" s="586"/>
      <c r="AV14" s="586"/>
      <c r="AW14" s="586"/>
      <c r="AX14" s="586"/>
      <c r="AY14" s="586"/>
      <c r="AZ14" s="586"/>
      <c r="BA14" s="586"/>
      <c r="BB14" s="586"/>
      <c r="BC14" s="586"/>
      <c r="BD14" s="586"/>
      <c r="BE14" s="586"/>
      <c r="BF14" s="586"/>
      <c r="BG14" s="586"/>
      <c r="BH14" s="586"/>
      <c r="BI14" s="586"/>
      <c r="BJ14" s="586"/>
      <c r="BK14" s="586"/>
      <c r="BL14" s="586"/>
      <c r="BM14" s="586"/>
      <c r="BN14" s="586"/>
      <c r="BO14" s="586"/>
      <c r="BP14" s="586"/>
    </row>
    <row r="15" spans="1:68">
      <c r="A15" s="646"/>
      <c r="B15" s="411" t="s">
        <v>77</v>
      </c>
      <c r="C15" s="327"/>
      <c r="D15" s="327"/>
      <c r="E15" s="327"/>
      <c r="F15" s="327"/>
      <c r="G15" s="327"/>
      <c r="H15" s="327"/>
      <c r="I15" s="327"/>
      <c r="J15" s="327"/>
      <c r="K15" s="327"/>
      <c r="L15" s="327"/>
      <c r="M15" s="327"/>
      <c r="N15" s="327"/>
      <c r="O15" s="327"/>
      <c r="P15" s="327"/>
      <c r="Q15" s="328"/>
      <c r="R15" s="328"/>
      <c r="S15" s="327"/>
      <c r="T15" s="327"/>
      <c r="U15" s="327"/>
      <c r="V15" s="327"/>
      <c r="W15" s="327"/>
      <c r="X15" s="327"/>
      <c r="Y15" s="327"/>
      <c r="Z15" s="327"/>
      <c r="AA15" s="327"/>
      <c r="AB15" s="327"/>
      <c r="AC15" s="327"/>
      <c r="AD15" s="327"/>
      <c r="AE15" s="327"/>
      <c r="AF15" s="327"/>
      <c r="AG15" s="327"/>
      <c r="AH15" s="327"/>
      <c r="AI15" s="327"/>
      <c r="AJ15" s="327"/>
      <c r="AK15" s="327"/>
      <c r="AL15" s="327"/>
      <c r="AM15" s="327"/>
      <c r="AN15" s="327"/>
      <c r="AO15" s="327"/>
      <c r="AP15" s="327"/>
      <c r="AQ15" s="327"/>
      <c r="AR15" s="327"/>
      <c r="AS15" s="327"/>
      <c r="AT15" s="327"/>
      <c r="AU15" s="327"/>
      <c r="AV15" s="327"/>
      <c r="AW15" s="327"/>
      <c r="AX15" s="327"/>
      <c r="AY15" s="327"/>
      <c r="AZ15" s="327"/>
      <c r="BA15" s="327"/>
      <c r="BB15" s="327"/>
      <c r="BC15" s="327"/>
      <c r="BD15" s="327"/>
      <c r="BE15" s="327"/>
      <c r="BF15" s="327"/>
      <c r="BG15" s="327"/>
      <c r="BH15" s="327"/>
      <c r="BI15" s="327"/>
      <c r="BJ15" s="327"/>
      <c r="BK15" s="327"/>
      <c r="BL15" s="327"/>
      <c r="BM15" s="327"/>
      <c r="BN15" s="327"/>
      <c r="BO15" s="327"/>
      <c r="BP15" s="327"/>
    </row>
    <row r="16" spans="1:68">
      <c r="A16" s="646"/>
      <c r="B16" s="411" t="s">
        <v>78</v>
      </c>
      <c r="C16" s="187"/>
      <c r="D16" s="187"/>
      <c r="E16" s="187"/>
      <c r="F16" s="187"/>
      <c r="G16" s="187"/>
      <c r="H16" s="187"/>
      <c r="I16" s="187"/>
      <c r="J16" s="187"/>
      <c r="K16" s="187"/>
      <c r="L16" s="187"/>
      <c r="M16" s="187"/>
      <c r="N16" s="187"/>
      <c r="O16" s="187"/>
      <c r="P16" s="187"/>
      <c r="Q16" s="329"/>
      <c r="R16" s="329"/>
      <c r="S16" s="187"/>
      <c r="T16" s="187"/>
      <c r="U16" s="187"/>
      <c r="V16" s="187"/>
      <c r="W16" s="187"/>
      <c r="X16" s="187"/>
      <c r="Y16" s="187"/>
      <c r="Z16" s="187"/>
      <c r="AA16" s="187"/>
      <c r="AB16" s="187"/>
      <c r="AC16" s="187"/>
      <c r="AD16" s="187"/>
      <c r="AE16" s="187"/>
      <c r="AF16" s="187"/>
      <c r="AG16" s="187"/>
      <c r="AH16" s="187"/>
      <c r="AI16" s="187"/>
      <c r="AJ16" s="187"/>
      <c r="AK16" s="187"/>
      <c r="AL16" s="187"/>
      <c r="AM16" s="187"/>
      <c r="AN16" s="187"/>
      <c r="AO16" s="187"/>
      <c r="AP16" s="187"/>
      <c r="AQ16" s="187"/>
      <c r="AR16" s="187"/>
      <c r="AS16" s="187"/>
      <c r="AT16" s="187"/>
      <c r="AU16" s="187"/>
      <c r="AV16" s="187"/>
      <c r="AW16" s="187"/>
      <c r="AX16" s="187"/>
      <c r="AY16" s="187"/>
      <c r="AZ16" s="187"/>
      <c r="BA16" s="187"/>
      <c r="BB16" s="187"/>
      <c r="BC16" s="187"/>
      <c r="BD16" s="187"/>
      <c r="BE16" s="187"/>
      <c r="BF16" s="187"/>
      <c r="BG16" s="187"/>
      <c r="BH16" s="187"/>
      <c r="BI16" s="187"/>
      <c r="BJ16" s="187"/>
      <c r="BK16" s="187"/>
      <c r="BL16" s="187"/>
      <c r="BM16" s="187"/>
      <c r="BN16" s="187"/>
      <c r="BO16" s="187"/>
      <c r="BP16" s="187"/>
    </row>
    <row r="17" spans="1:68">
      <c r="A17" s="646"/>
      <c r="B17" s="411" t="s">
        <v>75</v>
      </c>
      <c r="C17" s="187"/>
      <c r="D17" s="187"/>
      <c r="E17" s="187"/>
      <c r="F17" s="187"/>
      <c r="G17" s="187"/>
      <c r="H17" s="187"/>
      <c r="I17" s="187"/>
      <c r="J17" s="187"/>
      <c r="K17" s="187"/>
      <c r="L17" s="187"/>
      <c r="M17" s="187"/>
      <c r="N17" s="187"/>
      <c r="O17" s="187"/>
      <c r="P17" s="187"/>
      <c r="Q17" s="329"/>
      <c r="R17" s="329"/>
      <c r="S17" s="187"/>
      <c r="T17" s="187"/>
      <c r="U17" s="187"/>
      <c r="V17" s="187"/>
      <c r="W17" s="187"/>
      <c r="X17" s="187"/>
      <c r="Y17" s="187"/>
      <c r="Z17" s="187"/>
      <c r="AA17" s="187"/>
      <c r="AB17" s="187"/>
      <c r="AC17" s="187"/>
      <c r="AD17" s="187"/>
      <c r="AE17" s="187"/>
      <c r="AF17" s="187"/>
      <c r="AG17" s="187"/>
      <c r="AH17" s="187"/>
      <c r="AI17" s="187"/>
      <c r="AJ17" s="187"/>
      <c r="AK17" s="187"/>
      <c r="AL17" s="187"/>
      <c r="AM17" s="187"/>
      <c r="AN17" s="187"/>
      <c r="AO17" s="187"/>
      <c r="AP17" s="187"/>
      <c r="AQ17" s="187"/>
      <c r="AR17" s="187"/>
      <c r="AS17" s="187"/>
      <c r="AT17" s="187"/>
      <c r="AU17" s="187"/>
      <c r="AV17" s="187"/>
      <c r="AW17" s="187"/>
      <c r="AX17" s="187"/>
      <c r="AY17" s="187"/>
      <c r="AZ17" s="187"/>
      <c r="BA17" s="187"/>
      <c r="BB17" s="187"/>
      <c r="BC17" s="187"/>
      <c r="BD17" s="187"/>
      <c r="BE17" s="187"/>
      <c r="BF17" s="187"/>
      <c r="BG17" s="187"/>
      <c r="BH17" s="187"/>
      <c r="BI17" s="187"/>
      <c r="BJ17" s="187"/>
      <c r="BK17" s="187"/>
      <c r="BL17" s="187"/>
      <c r="BM17" s="187"/>
      <c r="BN17" s="187"/>
      <c r="BO17" s="187"/>
      <c r="BP17" s="187"/>
    </row>
    <row r="18" spans="1:68">
      <c r="A18" s="646"/>
      <c r="B18" s="411" t="s">
        <v>79</v>
      </c>
      <c r="C18" s="187"/>
      <c r="D18" s="187"/>
      <c r="E18" s="187"/>
      <c r="F18" s="187"/>
      <c r="G18" s="187"/>
      <c r="H18" s="187"/>
      <c r="I18" s="187"/>
      <c r="J18" s="187"/>
      <c r="K18" s="187"/>
      <c r="L18" s="187"/>
      <c r="M18" s="187"/>
      <c r="N18" s="187"/>
      <c r="O18" s="187"/>
      <c r="P18" s="187"/>
      <c r="Q18" s="329"/>
      <c r="R18" s="329"/>
      <c r="S18" s="187"/>
      <c r="T18" s="187"/>
      <c r="U18" s="187"/>
      <c r="V18" s="187"/>
      <c r="W18" s="187"/>
      <c r="X18" s="187"/>
      <c r="Y18" s="187"/>
      <c r="Z18" s="187"/>
      <c r="AA18" s="187"/>
      <c r="AB18" s="187"/>
      <c r="AC18" s="187"/>
      <c r="AD18" s="187"/>
      <c r="AE18" s="187"/>
      <c r="AF18" s="187"/>
      <c r="AG18" s="187"/>
      <c r="AH18" s="187"/>
      <c r="AI18" s="187"/>
      <c r="AJ18" s="187"/>
      <c r="AK18" s="187"/>
      <c r="AL18" s="187"/>
      <c r="AM18" s="187"/>
      <c r="AN18" s="187"/>
      <c r="AO18" s="187"/>
      <c r="AP18" s="187"/>
      <c r="AQ18" s="187"/>
      <c r="AR18" s="187"/>
      <c r="AS18" s="187"/>
      <c r="AT18" s="187"/>
      <c r="AU18" s="187"/>
      <c r="AV18" s="187"/>
      <c r="AW18" s="187"/>
      <c r="AX18" s="187"/>
      <c r="AY18" s="187"/>
      <c r="AZ18" s="187"/>
      <c r="BA18" s="187"/>
      <c r="BB18" s="187"/>
      <c r="BC18" s="187"/>
      <c r="BD18" s="187"/>
      <c r="BE18" s="187"/>
      <c r="BF18" s="187"/>
      <c r="BG18" s="187"/>
      <c r="BH18" s="187"/>
      <c r="BI18" s="187"/>
      <c r="BJ18" s="187"/>
      <c r="BK18" s="187"/>
      <c r="BL18" s="187"/>
      <c r="BM18" s="187"/>
      <c r="BN18" s="187"/>
      <c r="BO18" s="187"/>
      <c r="BP18" s="187"/>
    </row>
    <row r="19" spans="1:68">
      <c r="A19" s="646"/>
      <c r="B19" s="411" t="s">
        <v>80</v>
      </c>
      <c r="C19" s="187"/>
      <c r="D19" s="187"/>
      <c r="E19" s="187"/>
      <c r="F19" s="187"/>
      <c r="G19" s="187"/>
      <c r="H19" s="187"/>
      <c r="I19" s="187"/>
      <c r="J19" s="187"/>
      <c r="K19" s="187"/>
      <c r="L19" s="187"/>
      <c r="M19" s="187"/>
      <c r="N19" s="187"/>
      <c r="O19" s="187"/>
      <c r="P19" s="187"/>
      <c r="Q19" s="329"/>
      <c r="R19" s="187"/>
      <c r="S19" s="187"/>
      <c r="T19" s="187"/>
      <c r="U19" s="187"/>
      <c r="V19" s="187"/>
      <c r="W19" s="187"/>
      <c r="X19" s="187"/>
      <c r="Y19" s="187"/>
      <c r="Z19" s="187"/>
      <c r="AA19" s="187"/>
      <c r="AB19" s="187"/>
      <c r="AC19" s="187"/>
      <c r="AD19" s="187"/>
      <c r="AE19" s="187"/>
      <c r="AF19" s="187"/>
      <c r="AG19" s="187"/>
      <c r="AH19" s="187"/>
      <c r="AI19" s="187"/>
      <c r="AJ19" s="187"/>
      <c r="AK19" s="187"/>
      <c r="AL19" s="187"/>
      <c r="AM19" s="187"/>
      <c r="AN19" s="187"/>
      <c r="AO19" s="187"/>
      <c r="AP19" s="187"/>
      <c r="AQ19" s="187"/>
      <c r="AR19" s="187"/>
      <c r="AS19" s="187"/>
      <c r="AT19" s="187"/>
      <c r="AU19" s="187"/>
      <c r="AV19" s="187"/>
      <c r="AW19" s="187"/>
      <c r="AX19" s="187"/>
      <c r="AY19" s="187"/>
      <c r="AZ19" s="187"/>
      <c r="BA19" s="187"/>
      <c r="BB19" s="187"/>
      <c r="BC19" s="187"/>
      <c r="BD19" s="187"/>
      <c r="BE19" s="187"/>
      <c r="BF19" s="187"/>
      <c r="BG19" s="187"/>
      <c r="BH19" s="187"/>
      <c r="BI19" s="187"/>
      <c r="BJ19" s="187"/>
      <c r="BK19" s="187"/>
      <c r="BL19" s="187"/>
      <c r="BM19" s="187"/>
      <c r="BN19" s="187"/>
      <c r="BO19" s="187"/>
      <c r="BP19" s="187"/>
    </row>
    <row r="20" spans="1:68">
      <c r="A20" s="646"/>
      <c r="B20" s="411" t="s">
        <v>254</v>
      </c>
      <c r="C20" s="187"/>
      <c r="D20" s="187"/>
      <c r="E20" s="187"/>
      <c r="F20" s="187"/>
      <c r="G20" s="187"/>
      <c r="H20" s="187"/>
      <c r="I20" s="187"/>
      <c r="J20" s="187"/>
      <c r="K20" s="187"/>
      <c r="L20" s="187"/>
      <c r="M20" s="187"/>
      <c r="N20" s="187"/>
      <c r="O20" s="187"/>
      <c r="P20" s="187"/>
      <c r="Q20" s="329"/>
      <c r="R20" s="187"/>
      <c r="S20" s="187"/>
      <c r="T20" s="330"/>
      <c r="U20" s="330"/>
      <c r="V20" s="330"/>
      <c r="W20" s="330"/>
      <c r="X20" s="330"/>
      <c r="Y20" s="330"/>
      <c r="Z20" s="330"/>
      <c r="AA20" s="330"/>
      <c r="AB20" s="330"/>
      <c r="AC20" s="330"/>
      <c r="AD20" s="330"/>
      <c r="AE20" s="330"/>
      <c r="AF20" s="330"/>
      <c r="AG20" s="330"/>
      <c r="AH20" s="330"/>
      <c r="AI20" s="330"/>
      <c r="AJ20" s="330"/>
      <c r="AK20" s="330"/>
      <c r="AL20" s="330"/>
      <c r="AM20" s="330"/>
      <c r="AN20" s="330"/>
      <c r="AO20" s="330"/>
      <c r="AP20" s="330"/>
      <c r="AQ20" s="330"/>
      <c r="AR20" s="330"/>
      <c r="AS20" s="330"/>
      <c r="AT20" s="330"/>
      <c r="AU20" s="330"/>
      <c r="AV20" s="330"/>
      <c r="AW20" s="330"/>
      <c r="AX20" s="330"/>
      <c r="AY20" s="330"/>
      <c r="AZ20" s="330"/>
      <c r="BA20" s="330"/>
      <c r="BB20" s="330"/>
      <c r="BC20" s="330"/>
      <c r="BD20" s="330"/>
      <c r="BE20" s="330"/>
      <c r="BF20" s="330"/>
      <c r="BG20" s="330"/>
      <c r="BH20" s="330"/>
      <c r="BI20" s="330"/>
      <c r="BJ20" s="330"/>
      <c r="BK20" s="330"/>
      <c r="BL20" s="330"/>
      <c r="BM20" s="330"/>
      <c r="BN20" s="330"/>
      <c r="BO20" s="330"/>
      <c r="BP20" s="330"/>
    </row>
    <row r="21" spans="1:68">
      <c r="A21" s="646"/>
      <c r="B21" s="411" t="s">
        <v>255</v>
      </c>
      <c r="C21" s="187"/>
      <c r="D21" s="187"/>
      <c r="E21" s="187"/>
      <c r="F21" s="187"/>
      <c r="G21" s="187"/>
      <c r="H21" s="187"/>
      <c r="I21" s="187"/>
      <c r="J21" s="187"/>
      <c r="K21" s="187"/>
      <c r="L21" s="187"/>
      <c r="M21" s="187"/>
      <c r="N21" s="187"/>
      <c r="O21" s="187"/>
      <c r="P21" s="187"/>
      <c r="Q21" s="331"/>
      <c r="R21" s="331"/>
      <c r="S21" s="187"/>
      <c r="T21" s="187"/>
      <c r="U21" s="187"/>
      <c r="V21" s="187"/>
      <c r="W21" s="187"/>
      <c r="X21" s="187"/>
      <c r="Y21" s="187"/>
      <c r="Z21" s="187"/>
      <c r="AA21" s="187"/>
      <c r="AB21" s="187"/>
      <c r="AC21" s="187"/>
      <c r="AD21" s="187"/>
      <c r="AE21" s="187"/>
      <c r="AF21" s="187"/>
      <c r="AG21" s="187"/>
      <c r="AH21" s="187"/>
      <c r="AI21" s="187"/>
      <c r="AJ21" s="187"/>
      <c r="AK21" s="187"/>
      <c r="AL21" s="187"/>
      <c r="AM21" s="187"/>
      <c r="AN21" s="187"/>
      <c r="AO21" s="187"/>
      <c r="AP21" s="187"/>
      <c r="AQ21" s="187"/>
      <c r="AR21" s="187"/>
      <c r="AS21" s="187"/>
      <c r="AT21" s="187"/>
      <c r="AU21" s="187"/>
      <c r="AV21" s="187"/>
      <c r="AW21" s="187"/>
      <c r="AX21" s="187"/>
      <c r="AY21" s="187"/>
      <c r="AZ21" s="187"/>
      <c r="BA21" s="187"/>
      <c r="BB21" s="187"/>
      <c r="BC21" s="187"/>
      <c r="BD21" s="187"/>
      <c r="BE21" s="187"/>
      <c r="BF21" s="187"/>
      <c r="BG21" s="187"/>
      <c r="BH21" s="187"/>
      <c r="BI21" s="187"/>
      <c r="BJ21" s="187"/>
      <c r="BK21" s="187"/>
      <c r="BL21" s="187"/>
      <c r="BM21" s="187"/>
      <c r="BN21" s="187"/>
      <c r="BO21" s="187"/>
      <c r="BP21" s="187"/>
    </row>
    <row r="22" spans="1:68" ht="15.75" customHeight="1">
      <c r="A22" s="646" t="s">
        <v>258</v>
      </c>
      <c r="B22" s="645" t="s">
        <v>216</v>
      </c>
      <c r="C22" s="634"/>
      <c r="D22" s="634"/>
      <c r="E22" s="634"/>
      <c r="F22" s="634"/>
      <c r="G22" s="634"/>
      <c r="H22" s="634"/>
      <c r="I22" s="634"/>
      <c r="J22" s="634"/>
      <c r="K22" s="634"/>
      <c r="L22" s="634"/>
      <c r="M22" s="634"/>
      <c r="N22" s="634"/>
      <c r="O22" s="634"/>
      <c r="P22" s="634"/>
      <c r="Q22" s="634"/>
      <c r="R22" s="634"/>
      <c r="S22" s="634"/>
      <c r="T22" s="634"/>
      <c r="U22" s="634"/>
      <c r="V22" s="634"/>
      <c r="W22" s="634"/>
      <c r="X22" s="634"/>
      <c r="Y22" s="634"/>
      <c r="Z22" s="634"/>
      <c r="AA22" s="634"/>
      <c r="AB22" s="634"/>
      <c r="AC22" s="634"/>
      <c r="AD22" s="634"/>
      <c r="AE22" s="634"/>
      <c r="AF22" s="634"/>
      <c r="AG22" s="634"/>
      <c r="AH22" s="634"/>
      <c r="AI22" s="634"/>
      <c r="AJ22" s="634"/>
      <c r="AK22" s="634"/>
      <c r="AL22" s="634"/>
      <c r="AM22" s="634"/>
      <c r="AN22" s="634"/>
      <c r="AO22" s="634"/>
      <c r="AP22" s="634"/>
      <c r="AQ22" s="634"/>
      <c r="AR22" s="634"/>
      <c r="AS22" s="634"/>
      <c r="AT22" s="634"/>
      <c r="AU22" s="634"/>
      <c r="AV22" s="634"/>
      <c r="AW22" s="634"/>
      <c r="AX22" s="634"/>
      <c r="AY22" s="634"/>
      <c r="AZ22" s="634"/>
      <c r="BA22" s="634"/>
      <c r="BB22" s="634"/>
      <c r="BC22" s="634"/>
      <c r="BD22" s="634"/>
      <c r="BE22" s="634"/>
      <c r="BF22" s="634"/>
      <c r="BG22" s="634"/>
      <c r="BH22" s="634"/>
      <c r="BI22" s="634"/>
      <c r="BJ22" s="634"/>
      <c r="BK22" s="634"/>
      <c r="BL22" s="634"/>
      <c r="BM22" s="634"/>
      <c r="BN22" s="634"/>
      <c r="BO22" s="634"/>
      <c r="BP22" s="634"/>
    </row>
    <row r="23" spans="1:68" ht="28.5" customHeight="1">
      <c r="A23" s="646"/>
      <c r="B23" s="409" t="s">
        <v>218</v>
      </c>
      <c r="C23" s="390"/>
      <c r="D23" s="390"/>
      <c r="E23" s="390"/>
      <c r="F23" s="390"/>
      <c r="G23" s="390"/>
      <c r="H23" s="390"/>
      <c r="I23" s="390"/>
      <c r="J23" s="390"/>
      <c r="K23" s="390"/>
      <c r="L23" s="390"/>
      <c r="M23" s="390"/>
      <c r="N23" s="390"/>
      <c r="O23" s="390"/>
      <c r="P23" s="390"/>
      <c r="Q23" s="391">
        <v>3</v>
      </c>
      <c r="R23" s="391">
        <v>2</v>
      </c>
      <c r="S23" s="391">
        <v>3</v>
      </c>
      <c r="T23" s="391">
        <v>4</v>
      </c>
      <c r="U23" s="391">
        <v>5</v>
      </c>
      <c r="V23" s="391">
        <v>495</v>
      </c>
      <c r="W23" s="391">
        <v>184</v>
      </c>
      <c r="X23" s="391">
        <v>148</v>
      </c>
      <c r="Y23" s="391">
        <v>20</v>
      </c>
      <c r="Z23" s="391">
        <v>6</v>
      </c>
      <c r="AA23" s="391">
        <v>1</v>
      </c>
      <c r="AB23" s="391">
        <v>1</v>
      </c>
      <c r="AC23" s="391">
        <v>1</v>
      </c>
      <c r="AD23" s="391">
        <v>3</v>
      </c>
      <c r="AE23" s="391">
        <v>2</v>
      </c>
      <c r="AF23" s="391">
        <v>4</v>
      </c>
      <c r="AG23" s="391">
        <v>5</v>
      </c>
      <c r="AH23" s="391">
        <v>1</v>
      </c>
      <c r="AI23" s="391">
        <v>4</v>
      </c>
      <c r="AJ23" s="391">
        <v>1</v>
      </c>
      <c r="AK23" s="391">
        <v>2</v>
      </c>
      <c r="AL23" s="391">
        <v>4</v>
      </c>
      <c r="AM23" s="391">
        <v>1</v>
      </c>
      <c r="AN23" s="391">
        <v>1</v>
      </c>
      <c r="AO23" s="391">
        <v>2</v>
      </c>
      <c r="AP23" s="391">
        <v>1</v>
      </c>
      <c r="AQ23" s="391">
        <v>1</v>
      </c>
      <c r="AR23" s="391">
        <v>3</v>
      </c>
      <c r="AS23" s="391">
        <v>0</v>
      </c>
      <c r="AT23" s="391">
        <v>1</v>
      </c>
      <c r="AU23" s="391">
        <v>4</v>
      </c>
      <c r="AV23" s="391">
        <v>6</v>
      </c>
      <c r="AW23" s="391">
        <v>0</v>
      </c>
      <c r="AX23" s="391">
        <v>2</v>
      </c>
      <c r="AY23" s="391">
        <v>27</v>
      </c>
      <c r="AZ23" s="391">
        <v>1</v>
      </c>
      <c r="BA23" s="391">
        <v>0</v>
      </c>
      <c r="BB23" s="391">
        <v>0</v>
      </c>
      <c r="BC23" s="391">
        <v>4</v>
      </c>
      <c r="BD23" s="391">
        <v>0</v>
      </c>
      <c r="BE23" s="391">
        <v>2</v>
      </c>
      <c r="BF23" s="391">
        <v>0</v>
      </c>
      <c r="BG23" s="391">
        <v>0</v>
      </c>
      <c r="BH23" s="391">
        <v>3</v>
      </c>
      <c r="BI23" s="391">
        <v>0</v>
      </c>
      <c r="BJ23" s="391">
        <v>2</v>
      </c>
      <c r="BK23" s="391">
        <v>0</v>
      </c>
      <c r="BL23" s="391">
        <v>1</v>
      </c>
      <c r="BM23" s="391">
        <v>10</v>
      </c>
      <c r="BN23" s="391">
        <v>16</v>
      </c>
      <c r="BO23" s="391">
        <v>8</v>
      </c>
      <c r="BP23" s="391">
        <v>1</v>
      </c>
    </row>
    <row r="24" spans="1:68" ht="24" customHeight="1">
      <c r="A24" s="646"/>
      <c r="B24" s="409" t="s">
        <v>219</v>
      </c>
      <c r="C24" s="392">
        <v>11</v>
      </c>
      <c r="D24" s="392">
        <v>33</v>
      </c>
      <c r="E24" s="392">
        <v>38</v>
      </c>
      <c r="F24" s="392">
        <v>29</v>
      </c>
      <c r="G24" s="392">
        <v>67</v>
      </c>
      <c r="H24" s="392">
        <v>19</v>
      </c>
      <c r="I24" s="392">
        <v>783</v>
      </c>
      <c r="J24" s="392">
        <v>73</v>
      </c>
      <c r="K24" s="392">
        <v>30</v>
      </c>
      <c r="L24" s="392">
        <v>1239</v>
      </c>
      <c r="M24" s="392">
        <v>407</v>
      </c>
      <c r="N24" s="392">
        <v>8</v>
      </c>
      <c r="O24" s="392">
        <v>57</v>
      </c>
      <c r="P24" s="392"/>
      <c r="Q24" s="392">
        <v>3</v>
      </c>
      <c r="R24" s="393">
        <v>0</v>
      </c>
      <c r="S24" s="393">
        <v>1</v>
      </c>
      <c r="T24" s="393">
        <v>26</v>
      </c>
      <c r="U24" s="393">
        <v>15</v>
      </c>
      <c r="V24" s="393">
        <v>11</v>
      </c>
      <c r="W24" s="393">
        <v>15</v>
      </c>
      <c r="X24" s="393">
        <v>3</v>
      </c>
      <c r="Y24" s="393">
        <v>0</v>
      </c>
      <c r="Z24" s="393">
        <v>2</v>
      </c>
      <c r="AA24" s="393">
        <v>3</v>
      </c>
      <c r="AB24" s="393">
        <v>4</v>
      </c>
      <c r="AC24" s="393">
        <v>3</v>
      </c>
      <c r="AD24" s="393">
        <v>4</v>
      </c>
      <c r="AE24" s="393">
        <v>2</v>
      </c>
      <c r="AF24" s="393"/>
      <c r="AG24" s="393"/>
      <c r="AH24" s="393"/>
      <c r="AI24" s="393"/>
      <c r="AJ24" s="393"/>
      <c r="AK24" s="393"/>
      <c r="AL24" s="393"/>
      <c r="AM24" s="393"/>
      <c r="AN24" s="393"/>
      <c r="AO24" s="393"/>
      <c r="AP24" s="393"/>
      <c r="AQ24" s="393"/>
      <c r="AR24" s="393"/>
      <c r="AS24" s="393"/>
      <c r="AT24" s="393"/>
      <c r="AU24" s="393"/>
      <c r="AV24" s="393"/>
      <c r="AW24" s="393"/>
      <c r="AX24" s="393"/>
      <c r="AY24" s="393"/>
      <c r="AZ24" s="393"/>
      <c r="BA24" s="393"/>
      <c r="BB24" s="393"/>
      <c r="BC24" s="393"/>
      <c r="BD24" s="393"/>
      <c r="BE24" s="393"/>
      <c r="BF24" s="393"/>
      <c r="BG24" s="393"/>
      <c r="BH24" s="393"/>
      <c r="BI24" s="393"/>
      <c r="BJ24" s="393"/>
      <c r="BK24" s="393"/>
      <c r="BL24" s="393"/>
      <c r="BM24" s="393"/>
      <c r="BN24" s="393"/>
      <c r="BO24" s="393"/>
      <c r="BP24" s="393"/>
    </row>
    <row r="25" spans="1:68">
      <c r="A25" s="646"/>
      <c r="B25" s="409" t="s">
        <v>220</v>
      </c>
      <c r="C25" s="392"/>
      <c r="D25" s="392"/>
      <c r="E25" s="392"/>
      <c r="F25" s="392"/>
      <c r="G25" s="392"/>
      <c r="H25" s="392"/>
      <c r="I25" s="392"/>
      <c r="J25" s="392"/>
      <c r="K25" s="392"/>
      <c r="L25" s="392"/>
      <c r="M25" s="392"/>
      <c r="N25" s="392"/>
      <c r="O25" s="392"/>
      <c r="P25" s="392"/>
      <c r="Q25" s="392"/>
      <c r="R25" s="393"/>
      <c r="S25" s="394">
        <f t="shared" ref="S25:AE25" si="1">SUM(S24-S23)/S24</f>
        <v>-2</v>
      </c>
      <c r="T25" s="395">
        <f t="shared" si="1"/>
        <v>0.84615384615384615</v>
      </c>
      <c r="U25" s="395">
        <f t="shared" si="1"/>
        <v>0.66666666666666663</v>
      </c>
      <c r="V25" s="394">
        <f t="shared" si="1"/>
        <v>-44</v>
      </c>
      <c r="W25" s="394">
        <f t="shared" si="1"/>
        <v>-11.266666666666667</v>
      </c>
      <c r="X25" s="394">
        <f t="shared" si="1"/>
        <v>-48.333333333333336</v>
      </c>
      <c r="Y25" s="394" t="e">
        <f t="shared" si="1"/>
        <v>#DIV/0!</v>
      </c>
      <c r="Z25" s="394">
        <f t="shared" si="1"/>
        <v>-2</v>
      </c>
      <c r="AA25" s="395">
        <f t="shared" si="1"/>
        <v>0.66666666666666663</v>
      </c>
      <c r="AB25" s="395">
        <f t="shared" si="1"/>
        <v>0.75</v>
      </c>
      <c r="AC25" s="395">
        <f t="shared" si="1"/>
        <v>0.66666666666666663</v>
      </c>
      <c r="AD25" s="395">
        <f t="shared" si="1"/>
        <v>0.25</v>
      </c>
      <c r="AE25" s="394">
        <f t="shared" si="1"/>
        <v>0</v>
      </c>
      <c r="AF25" s="393"/>
      <c r="AG25" s="393"/>
      <c r="AH25" s="393"/>
      <c r="AI25" s="393"/>
      <c r="AJ25" s="393"/>
      <c r="AK25" s="393"/>
      <c r="AL25" s="393"/>
      <c r="AM25" s="393"/>
      <c r="AN25" s="393"/>
      <c r="AO25" s="393"/>
      <c r="AP25" s="393"/>
      <c r="AQ25" s="393"/>
      <c r="AR25" s="393"/>
      <c r="AS25" s="393"/>
      <c r="AT25" s="393"/>
      <c r="AU25" s="393"/>
      <c r="AV25" s="393"/>
      <c r="AW25" s="393"/>
      <c r="AX25" s="393"/>
      <c r="AY25" s="393"/>
      <c r="AZ25" s="393"/>
      <c r="BA25" s="393"/>
      <c r="BB25" s="393"/>
      <c r="BC25" s="393"/>
      <c r="BD25" s="393"/>
      <c r="BE25" s="393"/>
      <c r="BF25" s="393"/>
      <c r="BG25" s="393"/>
      <c r="BH25" s="393"/>
      <c r="BI25" s="393"/>
      <c r="BJ25" s="393"/>
      <c r="BK25" s="393"/>
      <c r="BL25" s="393"/>
      <c r="BM25" s="393"/>
      <c r="BN25" s="393"/>
      <c r="BO25" s="393"/>
      <c r="BP25" s="393"/>
    </row>
    <row r="26" spans="1:68">
      <c r="A26" s="646"/>
      <c r="B26" s="410" t="s">
        <v>221</v>
      </c>
      <c r="C26" s="388"/>
      <c r="D26" s="388"/>
      <c r="E26" s="388"/>
      <c r="F26" s="388"/>
      <c r="G26" s="388"/>
      <c r="H26" s="388"/>
      <c r="I26" s="388"/>
      <c r="J26" s="388"/>
      <c r="K26" s="388"/>
      <c r="L26" s="388"/>
      <c r="M26" s="388"/>
      <c r="N26" s="388"/>
      <c r="O26" s="388"/>
      <c r="P26" s="388"/>
      <c r="Q26" s="396">
        <v>0</v>
      </c>
      <c r="R26" s="396">
        <v>0</v>
      </c>
      <c r="S26" s="396">
        <v>0</v>
      </c>
      <c r="T26" s="396">
        <v>0</v>
      </c>
      <c r="U26" s="396">
        <v>0</v>
      </c>
      <c r="V26" s="397">
        <v>1</v>
      </c>
      <c r="W26" s="397">
        <v>0</v>
      </c>
      <c r="X26" s="397">
        <v>0</v>
      </c>
      <c r="Y26" s="397">
        <v>0</v>
      </c>
      <c r="Z26" s="397">
        <v>0</v>
      </c>
      <c r="AA26" s="397">
        <v>0</v>
      </c>
      <c r="AB26" s="397">
        <v>0</v>
      </c>
      <c r="AC26" s="397">
        <v>0</v>
      </c>
      <c r="AD26" s="397">
        <v>0</v>
      </c>
      <c r="AE26" s="397">
        <v>0</v>
      </c>
      <c r="AF26" s="397">
        <v>0</v>
      </c>
      <c r="AG26" s="397">
        <v>0</v>
      </c>
      <c r="AH26" s="397">
        <v>0</v>
      </c>
      <c r="AI26" s="397">
        <v>0</v>
      </c>
      <c r="AJ26" s="397">
        <v>0</v>
      </c>
      <c r="AK26" s="397">
        <v>0</v>
      </c>
      <c r="AL26" s="397">
        <v>0</v>
      </c>
      <c r="AM26" s="397">
        <v>0</v>
      </c>
      <c r="AN26" s="397">
        <v>0</v>
      </c>
      <c r="AO26" s="397">
        <v>0</v>
      </c>
      <c r="AP26" s="397">
        <v>0</v>
      </c>
      <c r="AQ26" s="397">
        <v>0</v>
      </c>
      <c r="AR26" s="397">
        <v>0</v>
      </c>
      <c r="AS26" s="397">
        <v>0</v>
      </c>
      <c r="AT26" s="397">
        <v>0</v>
      </c>
      <c r="AU26" s="397">
        <v>0</v>
      </c>
      <c r="AV26" s="397">
        <v>0</v>
      </c>
      <c r="AW26" s="397">
        <v>0</v>
      </c>
      <c r="AX26" s="397">
        <v>0</v>
      </c>
      <c r="AY26" s="397">
        <v>0</v>
      </c>
      <c r="AZ26" s="397">
        <v>0</v>
      </c>
      <c r="BA26" s="397">
        <v>0</v>
      </c>
      <c r="BB26" s="397">
        <v>0</v>
      </c>
      <c r="BC26" s="397">
        <v>0</v>
      </c>
      <c r="BD26" s="397">
        <v>0</v>
      </c>
      <c r="BE26" s="397">
        <v>0</v>
      </c>
      <c r="BF26" s="397">
        <v>0</v>
      </c>
      <c r="BG26" s="397">
        <v>0</v>
      </c>
      <c r="BH26" s="397">
        <v>0</v>
      </c>
      <c r="BI26" s="397">
        <v>0</v>
      </c>
      <c r="BJ26" s="397">
        <v>0</v>
      </c>
      <c r="BK26" s="397">
        <v>0</v>
      </c>
      <c r="BL26" s="397">
        <v>0</v>
      </c>
      <c r="BM26" s="397">
        <v>0</v>
      </c>
      <c r="BN26" s="397">
        <v>0</v>
      </c>
      <c r="BO26" s="397">
        <v>0</v>
      </c>
      <c r="BP26" s="397">
        <v>0</v>
      </c>
    </row>
    <row r="27" spans="1:68" ht="18.75" customHeight="1">
      <c r="A27" s="646"/>
      <c r="B27" s="410" t="s">
        <v>222</v>
      </c>
      <c r="C27" s="388"/>
      <c r="D27" s="398"/>
      <c r="E27" s="399"/>
      <c r="F27" s="399"/>
      <c r="G27" s="399"/>
      <c r="H27" s="399"/>
      <c r="I27" s="399"/>
      <c r="J27" s="399"/>
      <c r="K27" s="399"/>
      <c r="L27" s="399"/>
      <c r="M27" s="399"/>
      <c r="N27" s="399"/>
      <c r="O27" s="400"/>
      <c r="P27" s="400"/>
      <c r="Q27" s="401">
        <v>0</v>
      </c>
      <c r="R27" s="401">
        <v>0</v>
      </c>
      <c r="S27" s="401">
        <v>0</v>
      </c>
      <c r="T27" s="401">
        <v>0</v>
      </c>
      <c r="U27" s="401">
        <v>0</v>
      </c>
      <c r="V27" s="401">
        <v>149</v>
      </c>
      <c r="W27" s="401">
        <v>0</v>
      </c>
      <c r="X27" s="401">
        <v>0</v>
      </c>
      <c r="Y27" s="401">
        <v>0</v>
      </c>
      <c r="Z27" s="401">
        <v>0</v>
      </c>
      <c r="AA27" s="401">
        <v>0</v>
      </c>
      <c r="AB27" s="401">
        <v>0</v>
      </c>
      <c r="AC27" s="401">
        <v>0</v>
      </c>
      <c r="AD27" s="401">
        <v>0</v>
      </c>
      <c r="AE27" s="401">
        <v>0</v>
      </c>
      <c r="AF27" s="401">
        <v>0</v>
      </c>
      <c r="AG27" s="401">
        <v>0</v>
      </c>
      <c r="AH27" s="401">
        <v>0</v>
      </c>
      <c r="AI27" s="401">
        <v>0</v>
      </c>
      <c r="AJ27" s="401">
        <v>0</v>
      </c>
      <c r="AK27" s="401">
        <v>0</v>
      </c>
      <c r="AL27" s="401">
        <v>0</v>
      </c>
      <c r="AM27" s="401">
        <v>0</v>
      </c>
      <c r="AN27" s="401">
        <v>0</v>
      </c>
      <c r="AO27" s="401">
        <v>0</v>
      </c>
      <c r="AP27" s="401">
        <v>0</v>
      </c>
      <c r="AQ27" s="401">
        <v>0</v>
      </c>
      <c r="AR27" s="401">
        <v>0</v>
      </c>
      <c r="AS27" s="401">
        <v>0</v>
      </c>
      <c r="AT27" s="401">
        <v>0</v>
      </c>
      <c r="AU27" s="401">
        <v>0</v>
      </c>
      <c r="AV27" s="401">
        <v>0</v>
      </c>
      <c r="AW27" s="401">
        <v>0</v>
      </c>
      <c r="AX27" s="401">
        <v>0</v>
      </c>
      <c r="AY27" s="401">
        <v>0</v>
      </c>
      <c r="AZ27" s="401">
        <v>0</v>
      </c>
      <c r="BA27" s="401">
        <v>0</v>
      </c>
      <c r="BB27" s="401">
        <v>0</v>
      </c>
      <c r="BC27" s="401">
        <v>0</v>
      </c>
      <c r="BD27" s="401">
        <v>0</v>
      </c>
      <c r="BE27" s="401">
        <v>0</v>
      </c>
      <c r="BF27" s="401">
        <v>0</v>
      </c>
      <c r="BG27" s="401">
        <v>0</v>
      </c>
      <c r="BH27" s="401">
        <v>0</v>
      </c>
      <c r="BI27" s="401">
        <v>0</v>
      </c>
      <c r="BJ27" s="401">
        <v>0</v>
      </c>
      <c r="BK27" s="401">
        <v>0</v>
      </c>
      <c r="BL27" s="401">
        <v>0</v>
      </c>
      <c r="BM27" s="401">
        <v>0</v>
      </c>
      <c r="BN27" s="401">
        <v>0</v>
      </c>
      <c r="BO27" s="401">
        <v>0</v>
      </c>
      <c r="BP27" s="401">
        <v>0</v>
      </c>
    </row>
    <row r="28" spans="1:68" ht="24">
      <c r="A28" s="646"/>
      <c r="B28" s="400" t="s">
        <v>48</v>
      </c>
      <c r="C28" s="389"/>
      <c r="D28" s="388"/>
      <c r="E28" s="388"/>
      <c r="F28" s="388"/>
      <c r="G28" s="388"/>
      <c r="H28" s="388"/>
      <c r="I28" s="388"/>
      <c r="J28" s="388"/>
      <c r="K28" s="388"/>
      <c r="L28" s="388"/>
      <c r="M28" s="388"/>
      <c r="N28" s="388"/>
      <c r="O28" s="388"/>
      <c r="P28" s="400"/>
      <c r="Q28" s="402">
        <v>0</v>
      </c>
      <c r="R28" s="402">
        <v>0</v>
      </c>
      <c r="S28" s="402">
        <v>0</v>
      </c>
      <c r="T28" s="402">
        <v>0</v>
      </c>
      <c r="U28" s="402">
        <v>0</v>
      </c>
      <c r="V28" s="397">
        <v>0</v>
      </c>
      <c r="W28" s="397">
        <v>0</v>
      </c>
      <c r="X28" s="397">
        <v>0</v>
      </c>
      <c r="Y28" s="397">
        <v>0</v>
      </c>
      <c r="Z28" s="397">
        <v>0</v>
      </c>
      <c r="AA28" s="397">
        <v>0</v>
      </c>
      <c r="AB28" s="397">
        <v>0</v>
      </c>
      <c r="AC28" s="397">
        <v>0</v>
      </c>
      <c r="AD28" s="397">
        <v>0</v>
      </c>
      <c r="AE28" s="397">
        <v>0</v>
      </c>
      <c r="AF28" s="397"/>
      <c r="AG28" s="405"/>
      <c r="AH28" s="405"/>
      <c r="AI28" s="405"/>
      <c r="AJ28" s="405"/>
      <c r="AK28" s="405"/>
      <c r="AL28" s="405"/>
      <c r="AM28" s="405"/>
      <c r="AN28" s="405"/>
      <c r="AO28" s="405"/>
      <c r="AP28" s="405"/>
      <c r="AQ28" s="405"/>
      <c r="AR28" s="405"/>
      <c r="AS28" s="405"/>
      <c r="AT28" s="405"/>
      <c r="AU28" s="405"/>
      <c r="AV28" s="405"/>
      <c r="AW28" s="405"/>
      <c r="AX28" s="405"/>
      <c r="AY28" s="405"/>
      <c r="AZ28" s="405"/>
      <c r="BA28" s="405"/>
      <c r="BB28" s="405"/>
      <c r="BC28" s="405"/>
      <c r="BD28" s="405"/>
      <c r="BE28" s="405"/>
      <c r="BF28" s="405"/>
      <c r="BG28" s="405"/>
      <c r="BH28" s="405"/>
      <c r="BI28" s="405"/>
      <c r="BJ28" s="405"/>
      <c r="BK28" s="405"/>
      <c r="BL28" s="405"/>
      <c r="BM28" s="405"/>
      <c r="BN28" s="405"/>
      <c r="BO28" s="405"/>
      <c r="BP28" s="405"/>
    </row>
    <row r="29" spans="1:68">
      <c r="A29" s="646"/>
      <c r="B29" s="410" t="s">
        <v>223</v>
      </c>
      <c r="C29" s="388"/>
      <c r="D29" s="388"/>
      <c r="E29" s="388"/>
      <c r="F29" s="388"/>
      <c r="G29" s="388"/>
      <c r="H29" s="388"/>
      <c r="I29" s="388"/>
      <c r="J29" s="388"/>
      <c r="K29" s="388"/>
      <c r="L29" s="388"/>
      <c r="M29" s="388"/>
      <c r="N29" s="388"/>
      <c r="O29" s="388"/>
      <c r="P29" s="388"/>
      <c r="Q29" s="403">
        <v>0</v>
      </c>
      <c r="R29" s="403">
        <v>0</v>
      </c>
      <c r="S29" s="403">
        <v>0</v>
      </c>
      <c r="T29" s="403">
        <v>0</v>
      </c>
      <c r="U29" s="403">
        <v>0</v>
      </c>
      <c r="V29" s="404">
        <v>0</v>
      </c>
      <c r="W29" s="405">
        <v>0</v>
      </c>
      <c r="X29" s="405">
        <v>0</v>
      </c>
      <c r="Y29" s="405">
        <v>0</v>
      </c>
      <c r="Z29" s="405">
        <v>0</v>
      </c>
      <c r="AA29" s="405">
        <v>0</v>
      </c>
      <c r="AB29" s="405">
        <v>0</v>
      </c>
      <c r="AC29" s="405">
        <v>0</v>
      </c>
      <c r="AD29" s="405">
        <v>0</v>
      </c>
      <c r="AE29" s="405">
        <v>0</v>
      </c>
      <c r="AF29" s="405"/>
      <c r="AG29" s="408"/>
      <c r="AH29" s="408"/>
      <c r="AI29" s="408"/>
      <c r="AJ29" s="408"/>
      <c r="AK29" s="408"/>
      <c r="AL29" s="408"/>
      <c r="AM29" s="408"/>
      <c r="AN29" s="408"/>
      <c r="AO29" s="408"/>
      <c r="AP29" s="408"/>
      <c r="AQ29" s="408"/>
      <c r="AR29" s="408"/>
      <c r="AS29" s="408"/>
      <c r="AT29" s="408"/>
      <c r="AU29" s="408"/>
      <c r="AV29" s="408"/>
      <c r="AW29" s="408"/>
      <c r="AX29" s="408"/>
      <c r="AY29" s="408"/>
      <c r="AZ29" s="408"/>
      <c r="BA29" s="408"/>
      <c r="BB29" s="408"/>
      <c r="BC29" s="408"/>
      <c r="BD29" s="408"/>
      <c r="BE29" s="408"/>
      <c r="BF29" s="408"/>
      <c r="BG29" s="408"/>
      <c r="BH29" s="408"/>
      <c r="BI29" s="408"/>
      <c r="BJ29" s="408"/>
      <c r="BK29" s="408"/>
      <c r="BL29" s="408"/>
      <c r="BM29" s="408"/>
      <c r="BN29" s="408"/>
      <c r="BO29" s="408"/>
      <c r="BP29" s="408"/>
    </row>
    <row r="30" spans="1:68">
      <c r="A30" s="646"/>
      <c r="B30" s="410" t="s">
        <v>224</v>
      </c>
      <c r="C30" s="388"/>
      <c r="D30" s="388"/>
      <c r="E30" s="388"/>
      <c r="F30" s="388"/>
      <c r="G30" s="388"/>
      <c r="H30" s="388"/>
      <c r="I30" s="388"/>
      <c r="J30" s="388"/>
      <c r="K30" s="388"/>
      <c r="L30" s="388"/>
      <c r="M30" s="388"/>
      <c r="N30" s="388"/>
      <c r="O30" s="388"/>
      <c r="P30" s="388"/>
      <c r="Q30" s="403"/>
      <c r="R30" s="403"/>
      <c r="S30" s="406">
        <v>0</v>
      </c>
      <c r="T30" s="406">
        <v>0</v>
      </c>
      <c r="U30" s="406">
        <v>0</v>
      </c>
      <c r="V30" s="406">
        <v>0</v>
      </c>
      <c r="W30" s="407">
        <v>0</v>
      </c>
      <c r="X30" s="407">
        <v>0</v>
      </c>
      <c r="Y30" s="407">
        <v>0</v>
      </c>
      <c r="Z30" s="407">
        <v>0</v>
      </c>
      <c r="AA30" s="407">
        <v>0</v>
      </c>
      <c r="AB30" s="407">
        <v>0</v>
      </c>
      <c r="AC30" s="407">
        <v>0</v>
      </c>
      <c r="AD30" s="407">
        <v>0</v>
      </c>
      <c r="AE30" s="407">
        <v>0</v>
      </c>
      <c r="AF30" s="408"/>
      <c r="AG30" s="408"/>
      <c r="AH30" s="408"/>
      <c r="AI30" s="408"/>
      <c r="AJ30" s="408"/>
      <c r="AK30" s="408"/>
      <c r="AL30" s="408"/>
      <c r="AM30" s="408"/>
      <c r="AN30" s="408"/>
      <c r="AO30" s="408"/>
      <c r="AP30" s="408"/>
      <c r="AQ30" s="408"/>
      <c r="AR30" s="408"/>
      <c r="AS30" s="408"/>
      <c r="AT30" s="408"/>
      <c r="AU30" s="408"/>
      <c r="AV30" s="408"/>
      <c r="AW30" s="408"/>
      <c r="AX30" s="408"/>
      <c r="AY30" s="408"/>
      <c r="AZ30" s="408"/>
      <c r="BA30" s="408"/>
      <c r="BB30" s="408"/>
      <c r="BC30" s="408"/>
      <c r="BD30" s="408"/>
      <c r="BE30" s="408"/>
      <c r="BF30" s="408"/>
      <c r="BG30" s="408"/>
      <c r="BH30" s="408"/>
      <c r="BI30" s="408"/>
      <c r="BJ30" s="408"/>
      <c r="BK30" s="408"/>
      <c r="BL30" s="408"/>
      <c r="BM30" s="408"/>
      <c r="BN30" s="408"/>
      <c r="BO30" s="408"/>
      <c r="BP30" s="408"/>
    </row>
    <row r="31" spans="1:68" ht="15.75" customHeight="1">
      <c r="A31" s="646"/>
      <c r="B31" s="647" t="s">
        <v>253</v>
      </c>
      <c r="C31" s="586"/>
      <c r="D31" s="586"/>
      <c r="E31" s="586"/>
      <c r="F31" s="586"/>
      <c r="G31" s="586"/>
      <c r="H31" s="586"/>
      <c r="I31" s="586"/>
      <c r="J31" s="586"/>
      <c r="K31" s="586"/>
      <c r="L31" s="586"/>
      <c r="M31" s="586"/>
      <c r="N31" s="586"/>
      <c r="O31" s="586"/>
      <c r="P31" s="586"/>
      <c r="Q31" s="586"/>
      <c r="R31" s="586"/>
      <c r="S31" s="586"/>
      <c r="T31" s="586"/>
      <c r="U31" s="586"/>
      <c r="V31" s="586"/>
      <c r="W31" s="586"/>
      <c r="X31" s="586"/>
      <c r="Y31" s="586"/>
      <c r="Z31" s="586"/>
      <c r="AA31" s="586"/>
      <c r="AB31" s="586"/>
      <c r="AC31" s="586"/>
      <c r="AD31" s="586"/>
      <c r="AE31" s="586"/>
      <c r="AF31" s="586"/>
      <c r="AG31" s="586"/>
      <c r="AH31" s="586"/>
      <c r="AI31" s="586"/>
      <c r="AJ31" s="586"/>
      <c r="AK31" s="586"/>
      <c r="AL31" s="586"/>
      <c r="AM31" s="586"/>
      <c r="AN31" s="586"/>
      <c r="AO31" s="586"/>
      <c r="AP31" s="586"/>
      <c r="AQ31" s="586"/>
      <c r="AR31" s="586"/>
      <c r="AS31" s="586"/>
      <c r="AT31" s="586"/>
      <c r="AU31" s="586"/>
      <c r="AV31" s="586"/>
      <c r="AW31" s="586"/>
      <c r="AX31" s="586"/>
      <c r="AY31" s="586"/>
      <c r="AZ31" s="586"/>
      <c r="BA31" s="586"/>
      <c r="BB31" s="586"/>
      <c r="BC31" s="586"/>
      <c r="BD31" s="586"/>
      <c r="BE31" s="586"/>
      <c r="BF31" s="586"/>
      <c r="BG31" s="586"/>
      <c r="BH31" s="586"/>
      <c r="BI31" s="586"/>
      <c r="BJ31" s="586"/>
      <c r="BK31" s="586"/>
      <c r="BL31" s="586"/>
      <c r="BM31" s="586"/>
      <c r="BN31" s="586"/>
      <c r="BO31" s="586"/>
      <c r="BP31" s="586"/>
    </row>
    <row r="32" spans="1:68">
      <c r="A32" s="646"/>
      <c r="B32" s="411" t="s">
        <v>77</v>
      </c>
      <c r="C32" s="327"/>
      <c r="D32" s="327"/>
      <c r="E32" s="327"/>
      <c r="F32" s="327"/>
      <c r="G32" s="327"/>
      <c r="H32" s="327"/>
      <c r="I32" s="327"/>
      <c r="J32" s="327"/>
      <c r="K32" s="327"/>
      <c r="L32" s="327"/>
      <c r="M32" s="327"/>
      <c r="N32" s="327"/>
      <c r="O32" s="327"/>
      <c r="P32" s="327"/>
      <c r="Q32" s="328"/>
      <c r="R32" s="328"/>
      <c r="S32" s="327"/>
      <c r="T32" s="327"/>
      <c r="U32" s="327"/>
      <c r="V32" s="327"/>
      <c r="W32" s="327"/>
      <c r="X32" s="327"/>
      <c r="Y32" s="327"/>
      <c r="Z32" s="327"/>
      <c r="AA32" s="327"/>
      <c r="AB32" s="327"/>
      <c r="AC32" s="327"/>
      <c r="AD32" s="327"/>
      <c r="AE32" s="327"/>
      <c r="AF32" s="327"/>
      <c r="AG32" s="327"/>
      <c r="AH32" s="327"/>
      <c r="AI32" s="327"/>
      <c r="AJ32" s="327"/>
      <c r="AK32" s="327"/>
      <c r="AL32" s="327"/>
      <c r="AM32" s="327"/>
      <c r="AN32" s="327"/>
      <c r="AO32" s="327"/>
      <c r="AP32" s="327"/>
      <c r="AQ32" s="327"/>
      <c r="AR32" s="327"/>
      <c r="AS32" s="327"/>
      <c r="AT32" s="327"/>
      <c r="AU32" s="327"/>
      <c r="AV32" s="327"/>
      <c r="AW32" s="327"/>
      <c r="AX32" s="327"/>
      <c r="AY32" s="327"/>
      <c r="AZ32" s="327"/>
      <c r="BA32" s="327"/>
      <c r="BB32" s="327"/>
      <c r="BC32" s="327"/>
      <c r="BD32" s="327"/>
      <c r="BE32" s="327"/>
      <c r="BF32" s="327"/>
      <c r="BG32" s="327"/>
      <c r="BH32" s="327"/>
      <c r="BI32" s="327"/>
      <c r="BJ32" s="327"/>
      <c r="BK32" s="327"/>
      <c r="BL32" s="327"/>
      <c r="BM32" s="327"/>
      <c r="BN32" s="327"/>
      <c r="BO32" s="327"/>
      <c r="BP32" s="327"/>
    </row>
    <row r="33" spans="1:68">
      <c r="A33" s="646"/>
      <c r="B33" s="411" t="s">
        <v>78</v>
      </c>
      <c r="C33" s="187"/>
      <c r="D33" s="187"/>
      <c r="E33" s="187"/>
      <c r="F33" s="187"/>
      <c r="G33" s="187"/>
      <c r="H33" s="187"/>
      <c r="I33" s="187"/>
      <c r="J33" s="187"/>
      <c r="K33" s="187"/>
      <c r="L33" s="187"/>
      <c r="M33" s="187"/>
      <c r="N33" s="187"/>
      <c r="O33" s="187"/>
      <c r="P33" s="187"/>
      <c r="Q33" s="329"/>
      <c r="R33" s="329"/>
      <c r="S33" s="187"/>
      <c r="T33" s="187"/>
      <c r="U33" s="187"/>
      <c r="V33" s="187"/>
      <c r="W33" s="187"/>
      <c r="X33" s="187"/>
      <c r="Y33" s="187"/>
      <c r="Z33" s="187"/>
      <c r="AA33" s="187"/>
      <c r="AB33" s="187"/>
      <c r="AC33" s="187"/>
      <c r="AD33" s="187"/>
      <c r="AE33" s="187"/>
      <c r="AF33" s="187"/>
      <c r="AG33" s="187"/>
      <c r="AH33" s="187"/>
      <c r="AI33" s="187"/>
      <c r="AJ33" s="187"/>
      <c r="AK33" s="187"/>
      <c r="AL33" s="187"/>
      <c r="AM33" s="187"/>
      <c r="AN33" s="187"/>
      <c r="AO33" s="187"/>
      <c r="AP33" s="187"/>
      <c r="AQ33" s="187"/>
      <c r="AR33" s="187"/>
      <c r="AS33" s="187"/>
      <c r="AT33" s="187"/>
      <c r="AU33" s="187"/>
      <c r="AV33" s="187"/>
      <c r="AW33" s="187"/>
      <c r="AX33" s="187"/>
      <c r="AY33" s="187"/>
      <c r="AZ33" s="187"/>
      <c r="BA33" s="187"/>
      <c r="BB33" s="187"/>
      <c r="BC33" s="187"/>
      <c r="BD33" s="187"/>
      <c r="BE33" s="187"/>
      <c r="BF33" s="187"/>
      <c r="BG33" s="187"/>
      <c r="BH33" s="187"/>
      <c r="BI33" s="187"/>
      <c r="BJ33" s="187"/>
      <c r="BK33" s="187"/>
      <c r="BL33" s="187"/>
      <c r="BM33" s="187"/>
      <c r="BN33" s="187"/>
      <c r="BO33" s="187"/>
      <c r="BP33" s="187"/>
    </row>
    <row r="34" spans="1:68">
      <c r="A34" s="646"/>
      <c r="B34" s="411" t="s">
        <v>75</v>
      </c>
      <c r="C34" s="187"/>
      <c r="D34" s="187"/>
      <c r="E34" s="187"/>
      <c r="F34" s="187"/>
      <c r="G34" s="187"/>
      <c r="H34" s="187"/>
      <c r="I34" s="187"/>
      <c r="J34" s="187"/>
      <c r="K34" s="187"/>
      <c r="L34" s="187"/>
      <c r="M34" s="187"/>
      <c r="N34" s="187"/>
      <c r="O34" s="187"/>
      <c r="P34" s="187"/>
      <c r="Q34" s="329"/>
      <c r="R34" s="329"/>
      <c r="S34" s="187"/>
      <c r="T34" s="187"/>
      <c r="U34" s="187"/>
      <c r="V34" s="187"/>
      <c r="W34" s="187"/>
      <c r="X34" s="187"/>
      <c r="Y34" s="187"/>
      <c r="Z34" s="187"/>
      <c r="AA34" s="187"/>
      <c r="AB34" s="187"/>
      <c r="AC34" s="187"/>
      <c r="AD34" s="187"/>
      <c r="AE34" s="187"/>
      <c r="AF34" s="187"/>
      <c r="AG34" s="187"/>
      <c r="AH34" s="187"/>
      <c r="AI34" s="187"/>
      <c r="AJ34" s="187"/>
      <c r="AK34" s="187"/>
      <c r="AL34" s="187"/>
      <c r="AM34" s="187"/>
      <c r="AN34" s="187"/>
      <c r="AO34" s="187"/>
      <c r="AP34" s="187"/>
      <c r="AQ34" s="187"/>
      <c r="AR34" s="187"/>
      <c r="AS34" s="187"/>
      <c r="AT34" s="187"/>
      <c r="AU34" s="187"/>
      <c r="AV34" s="187"/>
      <c r="AW34" s="187"/>
      <c r="AX34" s="187"/>
      <c r="AY34" s="187"/>
      <c r="AZ34" s="187"/>
      <c r="BA34" s="187"/>
      <c r="BB34" s="187"/>
      <c r="BC34" s="187"/>
      <c r="BD34" s="187"/>
      <c r="BE34" s="187"/>
      <c r="BF34" s="187"/>
      <c r="BG34" s="187"/>
      <c r="BH34" s="187"/>
      <c r="BI34" s="187"/>
      <c r="BJ34" s="187"/>
      <c r="BK34" s="187"/>
      <c r="BL34" s="187"/>
      <c r="BM34" s="187"/>
      <c r="BN34" s="187"/>
      <c r="BO34" s="187"/>
      <c r="BP34" s="187"/>
    </row>
    <row r="35" spans="1:68">
      <c r="A35" s="646"/>
      <c r="B35" s="411" t="s">
        <v>79</v>
      </c>
      <c r="C35" s="187"/>
      <c r="D35" s="187"/>
      <c r="E35" s="187"/>
      <c r="F35" s="187"/>
      <c r="G35" s="187"/>
      <c r="H35" s="187"/>
      <c r="I35" s="187"/>
      <c r="J35" s="187"/>
      <c r="K35" s="187"/>
      <c r="L35" s="187"/>
      <c r="M35" s="187"/>
      <c r="N35" s="187"/>
      <c r="O35" s="187"/>
      <c r="P35" s="187"/>
      <c r="Q35" s="329"/>
      <c r="R35" s="329"/>
      <c r="S35" s="187"/>
      <c r="T35" s="187"/>
      <c r="U35" s="187"/>
      <c r="V35" s="187"/>
      <c r="W35" s="187"/>
      <c r="X35" s="187"/>
      <c r="Y35" s="187"/>
      <c r="Z35" s="187"/>
      <c r="AA35" s="187"/>
      <c r="AB35" s="187"/>
      <c r="AC35" s="187"/>
      <c r="AD35" s="187"/>
      <c r="AE35" s="187"/>
      <c r="AF35" s="187"/>
      <c r="AG35" s="187"/>
      <c r="AH35" s="187"/>
      <c r="AI35" s="187"/>
      <c r="AJ35" s="187"/>
      <c r="AK35" s="187"/>
      <c r="AL35" s="187"/>
      <c r="AM35" s="187"/>
      <c r="AN35" s="187"/>
      <c r="AO35" s="187"/>
      <c r="AP35" s="187"/>
      <c r="AQ35" s="187"/>
      <c r="AR35" s="187"/>
      <c r="AS35" s="187"/>
      <c r="AT35" s="187"/>
      <c r="AU35" s="187"/>
      <c r="AV35" s="187"/>
      <c r="AW35" s="187"/>
      <c r="AX35" s="187"/>
      <c r="AY35" s="187"/>
      <c r="AZ35" s="187"/>
      <c r="BA35" s="187"/>
      <c r="BB35" s="187"/>
      <c r="BC35" s="187"/>
      <c r="BD35" s="187"/>
      <c r="BE35" s="187"/>
      <c r="BF35" s="187"/>
      <c r="BG35" s="187"/>
      <c r="BH35" s="187"/>
      <c r="BI35" s="187"/>
      <c r="BJ35" s="187"/>
      <c r="BK35" s="187"/>
      <c r="BL35" s="187"/>
      <c r="BM35" s="187"/>
      <c r="BN35" s="187"/>
      <c r="BO35" s="187"/>
      <c r="BP35" s="187"/>
    </row>
    <row r="36" spans="1:68">
      <c r="A36" s="646"/>
      <c r="B36" s="411" t="s">
        <v>80</v>
      </c>
      <c r="C36" s="187"/>
      <c r="D36" s="187"/>
      <c r="E36" s="187"/>
      <c r="F36" s="187"/>
      <c r="G36" s="187"/>
      <c r="H36" s="187"/>
      <c r="I36" s="187"/>
      <c r="J36" s="187"/>
      <c r="K36" s="187"/>
      <c r="L36" s="187"/>
      <c r="M36" s="187"/>
      <c r="N36" s="187"/>
      <c r="O36" s="187"/>
      <c r="P36" s="187"/>
      <c r="Q36" s="329"/>
      <c r="R36" s="187"/>
      <c r="S36" s="187"/>
      <c r="T36" s="187"/>
      <c r="U36" s="187"/>
      <c r="V36" s="187"/>
      <c r="W36" s="187"/>
      <c r="X36" s="187"/>
      <c r="Y36" s="187"/>
      <c r="Z36" s="187"/>
      <c r="AA36" s="187"/>
      <c r="AB36" s="187"/>
      <c r="AC36" s="187"/>
      <c r="AD36" s="187"/>
      <c r="AE36" s="187"/>
      <c r="AF36" s="187"/>
      <c r="AG36" s="187"/>
      <c r="AH36" s="187"/>
      <c r="AI36" s="187"/>
      <c r="AJ36" s="187"/>
      <c r="AK36" s="187"/>
      <c r="AL36" s="187"/>
      <c r="AM36" s="187"/>
      <c r="AN36" s="187"/>
      <c r="AO36" s="187"/>
      <c r="AP36" s="187"/>
      <c r="AQ36" s="187"/>
      <c r="AR36" s="187"/>
      <c r="AS36" s="187"/>
      <c r="AT36" s="187"/>
      <c r="AU36" s="187"/>
      <c r="AV36" s="187"/>
      <c r="AW36" s="187"/>
      <c r="AX36" s="187"/>
      <c r="AY36" s="187"/>
      <c r="AZ36" s="187"/>
      <c r="BA36" s="187"/>
      <c r="BB36" s="187"/>
      <c r="BC36" s="187"/>
      <c r="BD36" s="187"/>
      <c r="BE36" s="187"/>
      <c r="BF36" s="187"/>
      <c r="BG36" s="187"/>
      <c r="BH36" s="187"/>
      <c r="BI36" s="187"/>
      <c r="BJ36" s="187"/>
      <c r="BK36" s="187"/>
      <c r="BL36" s="187"/>
      <c r="BM36" s="187"/>
      <c r="BN36" s="187"/>
      <c r="BO36" s="187"/>
      <c r="BP36" s="187"/>
    </row>
    <row r="37" spans="1:68">
      <c r="A37" s="646"/>
      <c r="B37" s="411" t="s">
        <v>254</v>
      </c>
      <c r="C37" s="187"/>
      <c r="D37" s="187"/>
      <c r="E37" s="187"/>
      <c r="F37" s="187"/>
      <c r="G37" s="187"/>
      <c r="H37" s="187"/>
      <c r="I37" s="187"/>
      <c r="J37" s="187"/>
      <c r="K37" s="187"/>
      <c r="L37" s="187"/>
      <c r="M37" s="187"/>
      <c r="N37" s="187"/>
      <c r="O37" s="187"/>
      <c r="P37" s="187"/>
      <c r="Q37" s="329"/>
      <c r="R37" s="187"/>
      <c r="S37" s="187"/>
      <c r="T37" s="330"/>
      <c r="U37" s="330"/>
      <c r="V37" s="330"/>
      <c r="W37" s="330"/>
      <c r="X37" s="330"/>
      <c r="Y37" s="330"/>
      <c r="Z37" s="330"/>
      <c r="AA37" s="330"/>
      <c r="AB37" s="330"/>
      <c r="AC37" s="330"/>
      <c r="AD37" s="330"/>
      <c r="AE37" s="330"/>
      <c r="AF37" s="330"/>
      <c r="AG37" s="330"/>
      <c r="AH37" s="330"/>
      <c r="AI37" s="330"/>
      <c r="AJ37" s="330"/>
      <c r="AK37" s="330"/>
      <c r="AL37" s="330"/>
      <c r="AM37" s="330"/>
      <c r="AN37" s="330"/>
      <c r="AO37" s="330"/>
      <c r="AP37" s="330"/>
      <c r="AQ37" s="330"/>
      <c r="AR37" s="330"/>
      <c r="AS37" s="330"/>
      <c r="AT37" s="330"/>
      <c r="AU37" s="330"/>
      <c r="AV37" s="330"/>
      <c r="AW37" s="330"/>
      <c r="AX37" s="330"/>
      <c r="AY37" s="330"/>
      <c r="AZ37" s="330"/>
      <c r="BA37" s="330"/>
      <c r="BB37" s="330"/>
      <c r="BC37" s="330"/>
      <c r="BD37" s="330"/>
      <c r="BE37" s="330"/>
      <c r="BF37" s="330"/>
      <c r="BG37" s="330"/>
      <c r="BH37" s="330"/>
      <c r="BI37" s="330"/>
      <c r="BJ37" s="330"/>
      <c r="BK37" s="330"/>
      <c r="BL37" s="330"/>
      <c r="BM37" s="330"/>
      <c r="BN37" s="330"/>
      <c r="BO37" s="330"/>
      <c r="BP37" s="330"/>
    </row>
    <row r="38" spans="1:68">
      <c r="A38" s="646"/>
      <c r="B38" s="411" t="s">
        <v>255</v>
      </c>
      <c r="C38" s="187"/>
      <c r="D38" s="187"/>
      <c r="E38" s="187"/>
      <c r="F38" s="187"/>
      <c r="G38" s="187"/>
      <c r="H38" s="187"/>
      <c r="I38" s="187"/>
      <c r="J38" s="187"/>
      <c r="K38" s="187"/>
      <c r="L38" s="187"/>
      <c r="M38" s="187"/>
      <c r="N38" s="187"/>
      <c r="O38" s="187"/>
      <c r="P38" s="187"/>
      <c r="Q38" s="331"/>
      <c r="R38" s="331"/>
      <c r="S38" s="187"/>
      <c r="T38" s="187"/>
      <c r="U38" s="187"/>
      <c r="V38" s="187"/>
      <c r="W38" s="187"/>
      <c r="X38" s="187"/>
      <c r="Y38" s="187"/>
      <c r="Z38" s="187"/>
      <c r="AA38" s="187"/>
      <c r="AB38" s="187"/>
      <c r="AC38" s="187"/>
      <c r="AD38" s="187"/>
      <c r="AE38" s="187"/>
      <c r="AF38" s="187"/>
      <c r="AG38" s="187"/>
      <c r="AH38" s="187"/>
      <c r="AI38" s="187"/>
      <c r="AJ38" s="187"/>
      <c r="AK38" s="187"/>
      <c r="AL38" s="187"/>
      <c r="AM38" s="187"/>
      <c r="AN38" s="187"/>
      <c r="AO38" s="187"/>
      <c r="AP38" s="187"/>
      <c r="AQ38" s="187"/>
      <c r="AR38" s="187"/>
      <c r="AS38" s="187"/>
      <c r="AT38" s="187"/>
      <c r="AU38" s="187"/>
      <c r="AV38" s="187"/>
      <c r="AW38" s="187"/>
      <c r="AX38" s="187"/>
      <c r="AY38" s="187"/>
      <c r="AZ38" s="187"/>
      <c r="BA38" s="187"/>
      <c r="BB38" s="187"/>
      <c r="BC38" s="187"/>
      <c r="BD38" s="187"/>
      <c r="BE38" s="187"/>
      <c r="BF38" s="187"/>
      <c r="BG38" s="187"/>
      <c r="BH38" s="187"/>
      <c r="BI38" s="187"/>
      <c r="BJ38" s="187"/>
      <c r="BK38" s="187"/>
      <c r="BL38" s="187"/>
      <c r="BM38" s="187"/>
      <c r="BN38" s="187"/>
      <c r="BO38" s="187"/>
      <c r="BP38" s="187"/>
    </row>
    <row r="39" spans="1:68" ht="15.75" customHeight="1">
      <c r="A39" s="646" t="s">
        <v>259</v>
      </c>
      <c r="B39" s="645" t="s">
        <v>216</v>
      </c>
      <c r="C39" s="634"/>
      <c r="D39" s="634"/>
      <c r="E39" s="634"/>
      <c r="F39" s="634"/>
      <c r="G39" s="634"/>
      <c r="H39" s="634"/>
      <c r="I39" s="634"/>
      <c r="J39" s="634"/>
      <c r="K39" s="634"/>
      <c r="L39" s="634"/>
      <c r="M39" s="634"/>
      <c r="N39" s="634"/>
      <c r="O39" s="634"/>
      <c r="P39" s="634"/>
      <c r="Q39" s="634"/>
      <c r="R39" s="634"/>
      <c r="S39" s="634"/>
      <c r="T39" s="634"/>
      <c r="U39" s="634"/>
      <c r="V39" s="634"/>
      <c r="W39" s="634"/>
      <c r="X39" s="634"/>
      <c r="Y39" s="634"/>
      <c r="Z39" s="634"/>
      <c r="AA39" s="634"/>
      <c r="AB39" s="634"/>
      <c r="AC39" s="634"/>
      <c r="AD39" s="634"/>
      <c r="AE39" s="634"/>
      <c r="AF39" s="634"/>
      <c r="AG39" s="634"/>
      <c r="AH39" s="634"/>
      <c r="AI39" s="634"/>
      <c r="AJ39" s="634"/>
      <c r="AK39" s="634"/>
      <c r="AL39" s="634"/>
      <c r="AM39" s="634"/>
      <c r="AN39" s="634"/>
      <c r="AO39" s="634"/>
      <c r="AP39" s="634"/>
      <c r="AQ39" s="634"/>
      <c r="AR39" s="634"/>
      <c r="AS39" s="634"/>
      <c r="AT39" s="634"/>
      <c r="AU39" s="634"/>
      <c r="AV39" s="634"/>
      <c r="AW39" s="634"/>
      <c r="AX39" s="634"/>
      <c r="AY39" s="634"/>
      <c r="AZ39" s="634"/>
      <c r="BA39" s="634"/>
      <c r="BB39" s="634"/>
      <c r="BC39" s="634"/>
      <c r="BD39" s="634"/>
      <c r="BE39" s="634"/>
      <c r="BF39" s="634"/>
      <c r="BG39" s="634"/>
      <c r="BH39" s="634"/>
      <c r="BI39" s="634"/>
      <c r="BJ39" s="634"/>
      <c r="BK39" s="634"/>
      <c r="BL39" s="634"/>
      <c r="BM39" s="634"/>
      <c r="BN39" s="634"/>
      <c r="BO39" s="634"/>
      <c r="BP39" s="634"/>
    </row>
    <row r="40" spans="1:68" ht="30" customHeight="1">
      <c r="A40" s="646"/>
      <c r="B40" s="409" t="s">
        <v>218</v>
      </c>
      <c r="C40" s="390"/>
      <c r="D40" s="390"/>
      <c r="E40" s="390"/>
      <c r="F40" s="390"/>
      <c r="G40" s="390"/>
      <c r="H40" s="390"/>
      <c r="I40" s="390"/>
      <c r="J40" s="390"/>
      <c r="K40" s="390"/>
      <c r="L40" s="390"/>
      <c r="M40" s="390"/>
      <c r="N40" s="390"/>
      <c r="O40" s="390"/>
      <c r="P40" s="390"/>
      <c r="Q40" s="391"/>
      <c r="R40" s="391"/>
      <c r="S40" s="391"/>
      <c r="T40" s="391"/>
      <c r="U40" s="391"/>
      <c r="V40" s="391"/>
      <c r="W40" s="391"/>
      <c r="X40" s="391"/>
      <c r="Y40" s="391"/>
      <c r="Z40" s="391"/>
      <c r="AA40" s="391"/>
      <c r="AB40" s="391"/>
      <c r="AC40" s="391"/>
      <c r="AD40" s="391"/>
      <c r="AE40" s="391"/>
      <c r="AF40" s="391"/>
      <c r="AG40" s="391"/>
      <c r="AH40" s="391"/>
      <c r="AI40" s="391"/>
      <c r="AJ40" s="391"/>
      <c r="AK40" s="391"/>
      <c r="AL40" s="391"/>
      <c r="AM40" s="391"/>
      <c r="AN40" s="391"/>
      <c r="AO40" s="391"/>
      <c r="AP40" s="391"/>
      <c r="AQ40" s="391"/>
      <c r="AR40" s="391"/>
      <c r="AS40" s="391"/>
      <c r="AT40" s="391"/>
      <c r="AU40" s="391"/>
      <c r="AV40" s="391"/>
      <c r="AW40" s="391"/>
      <c r="AX40" s="391"/>
      <c r="AY40" s="391"/>
      <c r="AZ40" s="391"/>
      <c r="BA40" s="391"/>
      <c r="BB40" s="391"/>
      <c r="BC40" s="391"/>
      <c r="BD40" s="391"/>
      <c r="BE40" s="391"/>
      <c r="BF40" s="391"/>
      <c r="BG40" s="391"/>
      <c r="BH40" s="391"/>
      <c r="BI40" s="391"/>
      <c r="BJ40" s="391"/>
      <c r="BK40" s="391"/>
      <c r="BL40" s="391"/>
      <c r="BM40" s="391"/>
      <c r="BN40" s="391"/>
      <c r="BO40" s="391"/>
      <c r="BP40" s="391"/>
    </row>
    <row r="41" spans="1:68" ht="38.25" customHeight="1">
      <c r="A41" s="646"/>
      <c r="B41" s="409" t="s">
        <v>219</v>
      </c>
      <c r="C41" s="392">
        <v>11</v>
      </c>
      <c r="D41" s="392">
        <v>33</v>
      </c>
      <c r="E41" s="392">
        <v>38</v>
      </c>
      <c r="F41" s="392">
        <v>29</v>
      </c>
      <c r="G41" s="392">
        <v>67</v>
      </c>
      <c r="H41" s="392">
        <v>19</v>
      </c>
      <c r="I41" s="392">
        <v>783</v>
      </c>
      <c r="J41" s="392">
        <v>73</v>
      </c>
      <c r="K41" s="392">
        <v>30</v>
      </c>
      <c r="L41" s="392">
        <v>1239</v>
      </c>
      <c r="M41" s="392">
        <v>407</v>
      </c>
      <c r="N41" s="392">
        <v>8</v>
      </c>
      <c r="O41" s="392">
        <v>57</v>
      </c>
      <c r="P41" s="392"/>
      <c r="Q41" s="392"/>
      <c r="R41" s="393"/>
      <c r="S41" s="393"/>
      <c r="T41" s="393"/>
      <c r="U41" s="393"/>
      <c r="V41" s="393"/>
      <c r="W41" s="393"/>
      <c r="X41" s="393"/>
      <c r="Y41" s="393"/>
      <c r="Z41" s="393"/>
      <c r="AA41" s="393"/>
      <c r="AB41" s="393"/>
      <c r="AC41" s="393"/>
      <c r="AD41" s="393"/>
      <c r="AE41" s="393"/>
      <c r="AF41" s="393"/>
      <c r="AG41" s="393"/>
      <c r="AH41" s="393"/>
      <c r="AI41" s="393"/>
      <c r="AJ41" s="393"/>
      <c r="AK41" s="393"/>
      <c r="AL41" s="393"/>
      <c r="AM41" s="393"/>
      <c r="AN41" s="393"/>
      <c r="AO41" s="393"/>
      <c r="AP41" s="393"/>
      <c r="AQ41" s="393"/>
      <c r="AR41" s="393"/>
      <c r="AS41" s="393"/>
      <c r="AT41" s="393"/>
      <c r="AU41" s="393"/>
      <c r="AV41" s="393"/>
      <c r="AW41" s="393"/>
      <c r="AX41" s="393"/>
      <c r="AY41" s="393"/>
      <c r="AZ41" s="393"/>
      <c r="BA41" s="393"/>
      <c r="BB41" s="393"/>
      <c r="BC41" s="393"/>
      <c r="BD41" s="393"/>
      <c r="BE41" s="393"/>
      <c r="BF41" s="393"/>
      <c r="BG41" s="393"/>
      <c r="BH41" s="393"/>
      <c r="BI41" s="393"/>
      <c r="BJ41" s="393"/>
      <c r="BK41" s="393"/>
      <c r="BL41" s="393"/>
      <c r="BM41" s="393"/>
      <c r="BN41" s="393"/>
      <c r="BO41" s="393"/>
      <c r="BP41" s="393"/>
    </row>
    <row r="42" spans="1:68">
      <c r="A42" s="646"/>
      <c r="B42" s="409" t="s">
        <v>220</v>
      </c>
      <c r="C42" s="392"/>
      <c r="D42" s="392"/>
      <c r="E42" s="392"/>
      <c r="F42" s="392"/>
      <c r="G42" s="392"/>
      <c r="H42" s="392"/>
      <c r="I42" s="392"/>
      <c r="J42" s="392"/>
      <c r="K42" s="392"/>
      <c r="L42" s="392"/>
      <c r="M42" s="392"/>
      <c r="N42" s="392"/>
      <c r="O42" s="392"/>
      <c r="P42" s="392"/>
      <c r="Q42" s="392"/>
      <c r="R42" s="393"/>
      <c r="S42" s="394" t="e">
        <f t="shared" ref="S42:X42" si="2">SUM(S41-S40)/S41</f>
        <v>#DIV/0!</v>
      </c>
      <c r="T42" s="395" t="e">
        <f t="shared" si="2"/>
        <v>#DIV/0!</v>
      </c>
      <c r="U42" s="395" t="e">
        <f t="shared" si="2"/>
        <v>#DIV/0!</v>
      </c>
      <c r="V42" s="395" t="e">
        <f t="shared" si="2"/>
        <v>#DIV/0!</v>
      </c>
      <c r="W42" s="395" t="e">
        <f t="shared" si="2"/>
        <v>#DIV/0!</v>
      </c>
      <c r="X42" s="394" t="e">
        <f t="shared" si="2"/>
        <v>#DIV/0!</v>
      </c>
      <c r="Y42" s="393"/>
      <c r="Z42" s="393"/>
      <c r="AA42" s="393"/>
      <c r="AB42" s="393"/>
      <c r="AC42" s="393"/>
      <c r="AD42" s="393"/>
      <c r="AE42" s="393"/>
      <c r="AF42" s="393"/>
      <c r="AG42" s="393"/>
      <c r="AH42" s="393"/>
      <c r="AI42" s="393"/>
      <c r="AJ42" s="393"/>
      <c r="AK42" s="393"/>
      <c r="AL42" s="393"/>
      <c r="AM42" s="393"/>
      <c r="AN42" s="393"/>
      <c r="AO42" s="393"/>
      <c r="AP42" s="393"/>
      <c r="AQ42" s="393"/>
      <c r="AR42" s="393"/>
      <c r="AS42" s="393"/>
      <c r="AT42" s="393"/>
      <c r="AU42" s="393"/>
      <c r="AV42" s="393"/>
      <c r="AW42" s="393"/>
      <c r="AX42" s="393"/>
      <c r="AY42" s="393"/>
      <c r="AZ42" s="393"/>
      <c r="BA42" s="393"/>
      <c r="BB42" s="393"/>
      <c r="BC42" s="393"/>
      <c r="BD42" s="393"/>
      <c r="BE42" s="393"/>
      <c r="BF42" s="393"/>
      <c r="BG42" s="393"/>
      <c r="BH42" s="393"/>
      <c r="BI42" s="393"/>
      <c r="BJ42" s="393"/>
      <c r="BK42" s="393"/>
      <c r="BL42" s="393"/>
      <c r="BM42" s="393"/>
      <c r="BN42" s="393"/>
      <c r="BO42" s="393"/>
      <c r="BP42" s="393"/>
    </row>
    <row r="43" spans="1:68">
      <c r="A43" s="646"/>
      <c r="B43" s="410" t="s">
        <v>221</v>
      </c>
      <c r="C43" s="388"/>
      <c r="D43" s="388"/>
      <c r="E43" s="388"/>
      <c r="F43" s="388"/>
      <c r="G43" s="388"/>
      <c r="H43" s="388"/>
      <c r="I43" s="388"/>
      <c r="J43" s="388"/>
      <c r="K43" s="388"/>
      <c r="L43" s="388"/>
      <c r="M43" s="388"/>
      <c r="N43" s="388"/>
      <c r="O43" s="388"/>
      <c r="P43" s="388"/>
      <c r="Q43" s="396">
        <v>0</v>
      </c>
      <c r="R43" s="396">
        <v>0</v>
      </c>
      <c r="S43" s="396">
        <v>0</v>
      </c>
      <c r="T43" s="396">
        <v>0</v>
      </c>
      <c r="U43" s="396">
        <v>0</v>
      </c>
      <c r="V43" s="397">
        <v>0</v>
      </c>
      <c r="W43" s="397">
        <v>0</v>
      </c>
      <c r="X43" s="397">
        <v>0</v>
      </c>
      <c r="Y43" s="397"/>
      <c r="Z43" s="397"/>
      <c r="AA43" s="397"/>
      <c r="AB43" s="397"/>
      <c r="AC43" s="397"/>
      <c r="AD43" s="397"/>
      <c r="AE43" s="397"/>
      <c r="AF43" s="397"/>
      <c r="AG43" s="401"/>
      <c r="AH43" s="401"/>
      <c r="AI43" s="401"/>
      <c r="AJ43" s="401"/>
      <c r="AK43" s="401"/>
      <c r="AL43" s="401"/>
      <c r="AM43" s="401"/>
      <c r="AN43" s="401"/>
      <c r="AO43" s="401"/>
      <c r="AP43" s="401"/>
      <c r="AQ43" s="401"/>
      <c r="AR43" s="401"/>
      <c r="AS43" s="401"/>
      <c r="AT43" s="401"/>
      <c r="AU43" s="401"/>
      <c r="AV43" s="401"/>
      <c r="AW43" s="401"/>
      <c r="AX43" s="401"/>
      <c r="AY43" s="401"/>
      <c r="AZ43" s="401"/>
      <c r="BA43" s="401"/>
      <c r="BB43" s="401"/>
      <c r="BC43" s="401"/>
      <c r="BD43" s="401"/>
      <c r="BE43" s="401"/>
      <c r="BF43" s="401"/>
      <c r="BG43" s="401"/>
      <c r="BH43" s="401"/>
      <c r="BI43" s="401"/>
      <c r="BJ43" s="401"/>
      <c r="BK43" s="401"/>
      <c r="BL43" s="401"/>
      <c r="BM43" s="401"/>
      <c r="BN43" s="401"/>
      <c r="BO43" s="401"/>
      <c r="BP43" s="401"/>
    </row>
    <row r="44" spans="1:68">
      <c r="A44" s="646"/>
      <c r="B44" s="410" t="s">
        <v>222</v>
      </c>
      <c r="C44" s="388"/>
      <c r="D44" s="398"/>
      <c r="E44" s="399"/>
      <c r="F44" s="399"/>
      <c r="G44" s="399"/>
      <c r="H44" s="399"/>
      <c r="I44" s="399"/>
      <c r="J44" s="399"/>
      <c r="K44" s="399"/>
      <c r="L44" s="399"/>
      <c r="M44" s="399"/>
      <c r="N44" s="399"/>
      <c r="O44" s="400"/>
      <c r="P44" s="400"/>
      <c r="Q44" s="401">
        <v>0</v>
      </c>
      <c r="R44" s="401">
        <v>0</v>
      </c>
      <c r="S44" s="401">
        <v>0</v>
      </c>
      <c r="T44" s="401">
        <v>0</v>
      </c>
      <c r="U44" s="401">
        <v>0</v>
      </c>
      <c r="V44" s="401">
        <v>0</v>
      </c>
      <c r="W44" s="401">
        <v>0</v>
      </c>
      <c r="X44" s="401">
        <v>0</v>
      </c>
      <c r="Y44" s="401"/>
      <c r="Z44" s="401"/>
      <c r="AA44" s="401"/>
      <c r="AB44" s="401"/>
      <c r="AC44" s="401"/>
      <c r="AD44" s="401"/>
      <c r="AE44" s="401"/>
      <c r="AF44" s="401"/>
      <c r="AG44" s="397"/>
      <c r="AH44" s="397"/>
      <c r="AI44" s="397"/>
      <c r="AJ44" s="397"/>
      <c r="AK44" s="397"/>
      <c r="AL44" s="397"/>
      <c r="AM44" s="397"/>
      <c r="AN44" s="397"/>
      <c r="AO44" s="397"/>
      <c r="AP44" s="397"/>
      <c r="AQ44" s="397"/>
      <c r="AR44" s="397"/>
      <c r="AS44" s="397"/>
      <c r="AT44" s="397"/>
      <c r="AU44" s="397"/>
      <c r="AV44" s="397"/>
      <c r="AW44" s="397"/>
      <c r="AX44" s="397"/>
      <c r="AY44" s="397"/>
      <c r="AZ44" s="397"/>
      <c r="BA44" s="397"/>
      <c r="BB44" s="397"/>
      <c r="BC44" s="397"/>
      <c r="BD44" s="397"/>
      <c r="BE44" s="397"/>
      <c r="BF44" s="397"/>
      <c r="BG44" s="397"/>
      <c r="BH44" s="397"/>
      <c r="BI44" s="397"/>
      <c r="BJ44" s="397"/>
      <c r="BK44" s="397"/>
      <c r="BL44" s="397"/>
      <c r="BM44" s="397"/>
      <c r="BN44" s="397"/>
      <c r="BO44" s="397"/>
      <c r="BP44" s="397"/>
    </row>
    <row r="45" spans="1:68" ht="24">
      <c r="A45" s="646"/>
      <c r="B45" s="400" t="s">
        <v>48</v>
      </c>
      <c r="C45" s="389"/>
      <c r="D45" s="388"/>
      <c r="E45" s="388"/>
      <c r="F45" s="388"/>
      <c r="G45" s="388"/>
      <c r="H45" s="388"/>
      <c r="I45" s="388"/>
      <c r="J45" s="388"/>
      <c r="K45" s="388"/>
      <c r="L45" s="388"/>
      <c r="M45" s="388"/>
      <c r="N45" s="388"/>
      <c r="O45" s="388"/>
      <c r="P45" s="400"/>
      <c r="Q45" s="402">
        <v>0</v>
      </c>
      <c r="R45" s="402">
        <v>0</v>
      </c>
      <c r="S45" s="402">
        <v>0</v>
      </c>
      <c r="T45" s="402">
        <v>0</v>
      </c>
      <c r="U45" s="402">
        <v>0</v>
      </c>
      <c r="V45" s="397">
        <v>0</v>
      </c>
      <c r="W45" s="397">
        <v>0</v>
      </c>
      <c r="X45" s="397">
        <v>0</v>
      </c>
      <c r="Y45" s="397"/>
      <c r="Z45" s="397"/>
      <c r="AA45" s="397"/>
      <c r="AB45" s="397"/>
      <c r="AC45" s="397"/>
      <c r="AD45" s="397"/>
      <c r="AE45" s="397"/>
      <c r="AF45" s="397"/>
      <c r="AG45" s="405"/>
      <c r="AH45" s="405"/>
      <c r="AI45" s="405"/>
      <c r="AJ45" s="405"/>
      <c r="AK45" s="405"/>
      <c r="AL45" s="405"/>
      <c r="AM45" s="405"/>
      <c r="AN45" s="405"/>
      <c r="AO45" s="405"/>
      <c r="AP45" s="405"/>
      <c r="AQ45" s="405"/>
      <c r="AR45" s="405"/>
      <c r="AS45" s="405"/>
      <c r="AT45" s="405"/>
      <c r="AU45" s="405"/>
      <c r="AV45" s="405"/>
      <c r="AW45" s="405"/>
      <c r="AX45" s="405"/>
      <c r="AY45" s="405"/>
      <c r="AZ45" s="405"/>
      <c r="BA45" s="405"/>
      <c r="BB45" s="405"/>
      <c r="BC45" s="405"/>
      <c r="BD45" s="405"/>
      <c r="BE45" s="405"/>
      <c r="BF45" s="405"/>
      <c r="BG45" s="405"/>
      <c r="BH45" s="405"/>
      <c r="BI45" s="405"/>
      <c r="BJ45" s="405"/>
      <c r="BK45" s="405"/>
      <c r="BL45" s="405"/>
      <c r="BM45" s="405"/>
      <c r="BN45" s="405"/>
      <c r="BO45" s="405"/>
      <c r="BP45" s="405"/>
    </row>
    <row r="46" spans="1:68">
      <c r="A46" s="646"/>
      <c r="B46" s="410" t="s">
        <v>223</v>
      </c>
      <c r="C46" s="388"/>
      <c r="D46" s="388"/>
      <c r="E46" s="388"/>
      <c r="F46" s="388"/>
      <c r="G46" s="388"/>
      <c r="H46" s="388"/>
      <c r="I46" s="388"/>
      <c r="J46" s="388"/>
      <c r="K46" s="388"/>
      <c r="L46" s="388"/>
      <c r="M46" s="388"/>
      <c r="N46" s="388"/>
      <c r="O46" s="388"/>
      <c r="P46" s="388"/>
      <c r="Q46" s="403">
        <v>0</v>
      </c>
      <c r="R46" s="403">
        <v>0</v>
      </c>
      <c r="S46" s="403">
        <v>0</v>
      </c>
      <c r="T46" s="403">
        <v>0</v>
      </c>
      <c r="U46" s="403">
        <v>0</v>
      </c>
      <c r="V46" s="404">
        <v>0</v>
      </c>
      <c r="W46" s="405">
        <v>0</v>
      </c>
      <c r="X46" s="405">
        <v>0</v>
      </c>
      <c r="Y46" s="405"/>
      <c r="Z46" s="405"/>
      <c r="AA46" s="405"/>
      <c r="AB46" s="405"/>
      <c r="AC46" s="405"/>
      <c r="AD46" s="405"/>
      <c r="AE46" s="405"/>
      <c r="AF46" s="405"/>
      <c r="AG46" s="408"/>
      <c r="AH46" s="408"/>
      <c r="AI46" s="408"/>
      <c r="AJ46" s="408"/>
      <c r="AK46" s="408"/>
      <c r="AL46" s="408"/>
      <c r="AM46" s="408"/>
      <c r="AN46" s="408"/>
      <c r="AO46" s="408"/>
      <c r="AP46" s="408"/>
      <c r="AQ46" s="408"/>
      <c r="AR46" s="408"/>
      <c r="AS46" s="408"/>
      <c r="AT46" s="408"/>
      <c r="AU46" s="408"/>
      <c r="AV46" s="408"/>
      <c r="AW46" s="408"/>
      <c r="AX46" s="408"/>
      <c r="AY46" s="408"/>
      <c r="AZ46" s="408"/>
      <c r="BA46" s="408"/>
      <c r="BB46" s="408"/>
      <c r="BC46" s="408"/>
      <c r="BD46" s="408"/>
      <c r="BE46" s="408"/>
      <c r="BF46" s="408"/>
      <c r="BG46" s="408"/>
      <c r="BH46" s="408"/>
      <c r="BI46" s="408"/>
      <c r="BJ46" s="408"/>
      <c r="BK46" s="408"/>
      <c r="BL46" s="408"/>
      <c r="BM46" s="408"/>
      <c r="BN46" s="408"/>
      <c r="BO46" s="408"/>
      <c r="BP46" s="408"/>
    </row>
    <row r="47" spans="1:68">
      <c r="A47" s="646"/>
      <c r="B47" s="410" t="s">
        <v>224</v>
      </c>
      <c r="C47" s="388"/>
      <c r="D47" s="388"/>
      <c r="E47" s="388"/>
      <c r="F47" s="388"/>
      <c r="G47" s="388"/>
      <c r="H47" s="388"/>
      <c r="I47" s="388"/>
      <c r="J47" s="388"/>
      <c r="K47" s="388"/>
      <c r="L47" s="388"/>
      <c r="M47" s="388"/>
      <c r="N47" s="388"/>
      <c r="O47" s="388"/>
      <c r="P47" s="388"/>
      <c r="Q47" s="403"/>
      <c r="R47" s="403"/>
      <c r="S47" s="406">
        <v>0</v>
      </c>
      <c r="T47" s="406">
        <v>0</v>
      </c>
      <c r="U47" s="406">
        <v>0</v>
      </c>
      <c r="V47" s="406">
        <v>0</v>
      </c>
      <c r="W47" s="407">
        <v>0</v>
      </c>
      <c r="X47" s="407">
        <v>0</v>
      </c>
      <c r="Y47" s="408"/>
      <c r="Z47" s="408"/>
      <c r="AA47" s="408"/>
      <c r="AB47" s="408"/>
      <c r="AC47" s="408"/>
      <c r="AD47" s="408"/>
      <c r="AE47" s="408"/>
      <c r="AF47" s="408"/>
      <c r="AG47" s="408"/>
      <c r="AH47" s="408"/>
      <c r="AI47" s="408"/>
      <c r="AJ47" s="408"/>
      <c r="AK47" s="408"/>
      <c r="AL47" s="408"/>
      <c r="AM47" s="408"/>
      <c r="AN47" s="408"/>
      <c r="AO47" s="408"/>
      <c r="AP47" s="408"/>
      <c r="AQ47" s="408"/>
      <c r="AR47" s="408"/>
      <c r="AS47" s="408"/>
      <c r="AT47" s="408"/>
      <c r="AU47" s="408"/>
      <c r="AV47" s="408"/>
      <c r="AW47" s="408"/>
      <c r="AX47" s="408"/>
      <c r="AY47" s="408"/>
      <c r="AZ47" s="408"/>
      <c r="BA47" s="408"/>
      <c r="BB47" s="408"/>
      <c r="BC47" s="408"/>
      <c r="BD47" s="408"/>
      <c r="BE47" s="408"/>
      <c r="BF47" s="408"/>
      <c r="BG47" s="408"/>
      <c r="BH47" s="408"/>
      <c r="BI47" s="408"/>
      <c r="BJ47" s="408"/>
      <c r="BK47" s="408"/>
      <c r="BL47" s="408"/>
      <c r="BM47" s="408"/>
      <c r="BN47" s="408"/>
      <c r="BO47" s="408"/>
      <c r="BP47" s="408"/>
    </row>
    <row r="48" spans="1:68" ht="15">
      <c r="A48" s="646"/>
      <c r="B48" s="647" t="s">
        <v>253</v>
      </c>
      <c r="C48" s="586"/>
      <c r="D48" s="586"/>
      <c r="E48" s="586"/>
      <c r="F48" s="586"/>
      <c r="G48" s="586"/>
      <c r="H48" s="586"/>
      <c r="I48" s="586"/>
      <c r="J48" s="586"/>
      <c r="K48" s="586"/>
      <c r="L48" s="586"/>
      <c r="M48" s="586"/>
      <c r="N48" s="586"/>
      <c r="O48" s="586"/>
      <c r="P48" s="586"/>
      <c r="Q48" s="586"/>
      <c r="R48" s="586"/>
      <c r="S48" s="586"/>
      <c r="T48" s="586"/>
      <c r="U48" s="586"/>
      <c r="V48" s="586"/>
      <c r="W48" s="586"/>
      <c r="X48" s="586"/>
      <c r="Y48" s="586"/>
      <c r="Z48" s="586"/>
      <c r="AA48" s="586"/>
      <c r="AB48" s="586"/>
      <c r="AC48" s="586"/>
      <c r="AD48" s="586"/>
      <c r="AE48" s="586"/>
      <c r="AF48" s="586"/>
      <c r="AG48" s="586"/>
      <c r="AH48" s="586"/>
      <c r="AI48" s="586"/>
      <c r="AJ48" s="586"/>
      <c r="AK48" s="586"/>
      <c r="AL48" s="586"/>
      <c r="AM48" s="586"/>
      <c r="AN48" s="586"/>
      <c r="AO48" s="586"/>
      <c r="AP48" s="586"/>
      <c r="AQ48" s="586"/>
      <c r="AR48" s="586"/>
      <c r="AS48" s="586"/>
      <c r="AT48" s="586"/>
      <c r="AU48" s="586"/>
      <c r="AV48" s="586"/>
      <c r="AW48" s="586"/>
      <c r="AX48" s="586"/>
      <c r="AY48" s="586"/>
      <c r="AZ48" s="586"/>
      <c r="BA48" s="586"/>
      <c r="BB48" s="586"/>
      <c r="BC48" s="586"/>
      <c r="BD48" s="586"/>
      <c r="BE48" s="586"/>
      <c r="BF48" s="586"/>
      <c r="BG48" s="586"/>
      <c r="BH48" s="586"/>
      <c r="BI48" s="586"/>
      <c r="BJ48" s="586"/>
      <c r="BK48" s="586"/>
      <c r="BL48" s="586"/>
      <c r="BM48" s="586"/>
      <c r="BN48" s="586"/>
      <c r="BO48" s="586"/>
      <c r="BP48" s="586"/>
    </row>
    <row r="49" spans="1:68">
      <c r="A49" s="646"/>
      <c r="B49" s="411" t="s">
        <v>77</v>
      </c>
      <c r="C49" s="327"/>
      <c r="D49" s="327"/>
      <c r="E49" s="327"/>
      <c r="F49" s="327"/>
      <c r="G49" s="327"/>
      <c r="H49" s="327"/>
      <c r="I49" s="327"/>
      <c r="J49" s="327"/>
      <c r="K49" s="327"/>
      <c r="L49" s="327"/>
      <c r="M49" s="327"/>
      <c r="N49" s="327"/>
      <c r="O49" s="327"/>
      <c r="P49" s="327"/>
      <c r="Q49" s="328"/>
      <c r="R49" s="328"/>
      <c r="S49" s="327"/>
      <c r="T49" s="327"/>
      <c r="U49" s="327"/>
      <c r="V49" s="327"/>
      <c r="W49" s="327"/>
      <c r="X49" s="327"/>
      <c r="Y49" s="327"/>
      <c r="Z49" s="327"/>
      <c r="AA49" s="327"/>
      <c r="AB49" s="327"/>
      <c r="AC49" s="327"/>
      <c r="AD49" s="327"/>
      <c r="AE49" s="327"/>
      <c r="AF49" s="327"/>
      <c r="AG49" s="327"/>
      <c r="AH49" s="327"/>
      <c r="AI49" s="327"/>
      <c r="AJ49" s="327"/>
      <c r="AK49" s="327"/>
      <c r="AL49" s="327"/>
      <c r="AM49" s="327"/>
      <c r="AN49" s="327"/>
      <c r="AO49" s="327"/>
      <c r="AP49" s="327"/>
      <c r="AQ49" s="327"/>
      <c r="AR49" s="327"/>
      <c r="AS49" s="327"/>
      <c r="AT49" s="327"/>
      <c r="AU49" s="327"/>
      <c r="AV49" s="327"/>
      <c r="AW49" s="327"/>
      <c r="AX49" s="327"/>
      <c r="AY49" s="327"/>
      <c r="AZ49" s="327"/>
      <c r="BA49" s="327"/>
      <c r="BB49" s="327"/>
      <c r="BC49" s="327"/>
      <c r="BD49" s="327"/>
      <c r="BE49" s="327"/>
      <c r="BF49" s="327"/>
      <c r="BG49" s="327"/>
      <c r="BH49" s="327"/>
      <c r="BI49" s="327"/>
      <c r="BJ49" s="327"/>
      <c r="BK49" s="327"/>
      <c r="BL49" s="327"/>
      <c r="BM49" s="327"/>
      <c r="BN49" s="327"/>
      <c r="BO49" s="327"/>
      <c r="BP49" s="327"/>
    </row>
    <row r="50" spans="1:68">
      <c r="A50" s="646"/>
      <c r="B50" s="411" t="s">
        <v>78</v>
      </c>
      <c r="C50" s="187"/>
      <c r="D50" s="187"/>
      <c r="E50" s="187"/>
      <c r="F50" s="187"/>
      <c r="G50" s="187"/>
      <c r="H50" s="187"/>
      <c r="I50" s="187"/>
      <c r="J50" s="187"/>
      <c r="K50" s="187"/>
      <c r="L50" s="187"/>
      <c r="M50" s="187"/>
      <c r="N50" s="187"/>
      <c r="O50" s="187"/>
      <c r="P50" s="187"/>
      <c r="Q50" s="329"/>
      <c r="R50" s="329"/>
      <c r="S50" s="187"/>
      <c r="T50" s="187"/>
      <c r="U50" s="187"/>
      <c r="V50" s="187"/>
      <c r="W50" s="187"/>
      <c r="X50" s="187"/>
      <c r="Y50" s="187"/>
      <c r="Z50" s="187"/>
      <c r="AA50" s="187"/>
      <c r="AB50" s="187"/>
      <c r="AC50" s="187"/>
      <c r="AD50" s="187"/>
      <c r="AE50" s="187"/>
      <c r="AF50" s="187"/>
      <c r="AG50" s="187"/>
      <c r="AH50" s="187"/>
      <c r="AI50" s="187"/>
      <c r="AJ50" s="187"/>
      <c r="AK50" s="187"/>
      <c r="AL50" s="187"/>
      <c r="AM50" s="187"/>
      <c r="AN50" s="187"/>
      <c r="AO50" s="187"/>
      <c r="AP50" s="187"/>
      <c r="AQ50" s="187"/>
      <c r="AR50" s="187"/>
      <c r="AS50" s="187"/>
      <c r="AT50" s="187"/>
      <c r="AU50" s="187"/>
      <c r="AV50" s="187"/>
      <c r="AW50" s="187"/>
      <c r="AX50" s="187"/>
      <c r="AY50" s="187"/>
      <c r="AZ50" s="187"/>
      <c r="BA50" s="187"/>
      <c r="BB50" s="187"/>
      <c r="BC50" s="187"/>
      <c r="BD50" s="187"/>
      <c r="BE50" s="187"/>
      <c r="BF50" s="187"/>
      <c r="BG50" s="187"/>
      <c r="BH50" s="187"/>
      <c r="BI50" s="187"/>
      <c r="BJ50" s="187"/>
      <c r="BK50" s="187"/>
      <c r="BL50" s="187"/>
      <c r="BM50" s="187"/>
      <c r="BN50" s="187"/>
      <c r="BO50" s="187"/>
      <c r="BP50" s="187"/>
    </row>
    <row r="51" spans="1:68">
      <c r="A51" s="646"/>
      <c r="B51" s="411" t="s">
        <v>75</v>
      </c>
      <c r="C51" s="187"/>
      <c r="D51" s="187"/>
      <c r="E51" s="187"/>
      <c r="F51" s="187"/>
      <c r="G51" s="187"/>
      <c r="H51" s="187"/>
      <c r="I51" s="187"/>
      <c r="J51" s="187"/>
      <c r="K51" s="187"/>
      <c r="L51" s="187"/>
      <c r="M51" s="187"/>
      <c r="N51" s="187"/>
      <c r="O51" s="187"/>
      <c r="P51" s="187"/>
      <c r="Q51" s="329"/>
      <c r="R51" s="329"/>
      <c r="S51" s="187"/>
      <c r="T51" s="187"/>
      <c r="U51" s="187"/>
      <c r="V51" s="187"/>
      <c r="W51" s="187"/>
      <c r="X51" s="187"/>
      <c r="Y51" s="187"/>
      <c r="Z51" s="187"/>
      <c r="AA51" s="187"/>
      <c r="AB51" s="187"/>
      <c r="AC51" s="187"/>
      <c r="AD51" s="187"/>
      <c r="AE51" s="187"/>
      <c r="AF51" s="187"/>
      <c r="AG51" s="187"/>
      <c r="AH51" s="187"/>
      <c r="AI51" s="187"/>
      <c r="AJ51" s="187"/>
      <c r="AK51" s="187"/>
      <c r="AL51" s="187"/>
      <c r="AM51" s="187"/>
      <c r="AN51" s="187"/>
      <c r="AO51" s="187"/>
      <c r="AP51" s="187"/>
      <c r="AQ51" s="187"/>
      <c r="AR51" s="187"/>
      <c r="AS51" s="187"/>
      <c r="AT51" s="187"/>
      <c r="AU51" s="187"/>
      <c r="AV51" s="187"/>
      <c r="AW51" s="187"/>
      <c r="AX51" s="187"/>
      <c r="AY51" s="187"/>
      <c r="AZ51" s="187"/>
      <c r="BA51" s="187"/>
      <c r="BB51" s="187"/>
      <c r="BC51" s="187"/>
      <c r="BD51" s="187"/>
      <c r="BE51" s="187"/>
      <c r="BF51" s="187"/>
      <c r="BG51" s="187"/>
      <c r="BH51" s="187"/>
      <c r="BI51" s="187"/>
      <c r="BJ51" s="187"/>
      <c r="BK51" s="187"/>
      <c r="BL51" s="187"/>
      <c r="BM51" s="187"/>
      <c r="BN51" s="187"/>
      <c r="BO51" s="187"/>
      <c r="BP51" s="187"/>
    </row>
    <row r="52" spans="1:68">
      <c r="A52" s="646"/>
      <c r="B52" s="411" t="s">
        <v>79</v>
      </c>
      <c r="C52" s="187"/>
      <c r="D52" s="187"/>
      <c r="E52" s="187"/>
      <c r="F52" s="187"/>
      <c r="G52" s="187"/>
      <c r="H52" s="187"/>
      <c r="I52" s="187"/>
      <c r="J52" s="187"/>
      <c r="K52" s="187"/>
      <c r="L52" s="187"/>
      <c r="M52" s="187"/>
      <c r="N52" s="187"/>
      <c r="O52" s="187"/>
      <c r="P52" s="187"/>
      <c r="Q52" s="329"/>
      <c r="R52" s="329"/>
      <c r="S52" s="187"/>
      <c r="T52" s="187"/>
      <c r="U52" s="187"/>
      <c r="V52" s="187"/>
      <c r="W52" s="187"/>
      <c r="X52" s="187"/>
      <c r="Y52" s="187"/>
      <c r="Z52" s="187"/>
      <c r="AA52" s="187"/>
      <c r="AB52" s="187"/>
      <c r="AC52" s="187"/>
      <c r="AD52" s="187"/>
      <c r="AE52" s="187"/>
      <c r="AF52" s="187"/>
      <c r="AG52" s="187"/>
      <c r="AH52" s="187"/>
      <c r="AI52" s="187"/>
      <c r="AJ52" s="187"/>
      <c r="AK52" s="187"/>
      <c r="AL52" s="187"/>
      <c r="AM52" s="187"/>
      <c r="AN52" s="187"/>
      <c r="AO52" s="187"/>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row>
    <row r="53" spans="1:68">
      <c r="A53" s="646"/>
      <c r="B53" s="411" t="s">
        <v>80</v>
      </c>
      <c r="C53" s="187"/>
      <c r="D53" s="187"/>
      <c r="E53" s="187"/>
      <c r="F53" s="187"/>
      <c r="G53" s="187"/>
      <c r="H53" s="187"/>
      <c r="I53" s="187"/>
      <c r="J53" s="187"/>
      <c r="K53" s="187"/>
      <c r="L53" s="187"/>
      <c r="M53" s="187"/>
      <c r="N53" s="187"/>
      <c r="O53" s="187"/>
      <c r="P53" s="187"/>
      <c r="Q53" s="329"/>
      <c r="R53" s="187"/>
      <c r="S53" s="187"/>
      <c r="T53" s="187"/>
      <c r="U53" s="187"/>
      <c r="V53" s="187"/>
      <c r="W53" s="187"/>
      <c r="X53" s="187"/>
      <c r="Y53" s="187"/>
      <c r="Z53" s="187"/>
      <c r="AA53" s="187"/>
      <c r="AB53" s="187"/>
      <c r="AC53" s="187"/>
      <c r="AD53" s="187"/>
      <c r="AE53" s="187"/>
      <c r="AF53" s="187"/>
      <c r="AG53" s="187"/>
      <c r="AH53" s="187"/>
      <c r="AI53" s="187"/>
      <c r="AJ53" s="187"/>
      <c r="AK53" s="187"/>
      <c r="AL53" s="187"/>
      <c r="AM53" s="187"/>
      <c r="AN53" s="187"/>
      <c r="AO53" s="187"/>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row>
    <row r="54" spans="1:68">
      <c r="A54" s="646"/>
      <c r="B54" s="411" t="s">
        <v>254</v>
      </c>
      <c r="C54" s="187"/>
      <c r="D54" s="187"/>
      <c r="E54" s="187"/>
      <c r="F54" s="187"/>
      <c r="G54" s="187"/>
      <c r="H54" s="187"/>
      <c r="I54" s="187"/>
      <c r="J54" s="187"/>
      <c r="K54" s="187"/>
      <c r="L54" s="187"/>
      <c r="M54" s="187"/>
      <c r="N54" s="187"/>
      <c r="O54" s="187"/>
      <c r="P54" s="187"/>
      <c r="Q54" s="329"/>
      <c r="R54" s="187"/>
      <c r="S54" s="187"/>
      <c r="T54" s="330"/>
      <c r="U54" s="330"/>
      <c r="V54" s="330"/>
      <c r="W54" s="330"/>
      <c r="X54" s="330"/>
      <c r="Y54" s="330"/>
      <c r="Z54" s="330"/>
      <c r="AA54" s="330"/>
      <c r="AB54" s="330"/>
      <c r="AC54" s="330"/>
      <c r="AD54" s="330"/>
      <c r="AE54" s="330"/>
      <c r="AF54" s="330"/>
      <c r="AG54" s="330"/>
      <c r="AH54" s="330"/>
      <c r="AI54" s="330"/>
      <c r="AJ54" s="330"/>
      <c r="AK54" s="330"/>
      <c r="AL54" s="330"/>
      <c r="AM54" s="330"/>
      <c r="AN54" s="330"/>
      <c r="AO54" s="330"/>
      <c r="AP54" s="330"/>
      <c r="AQ54" s="330"/>
      <c r="AR54" s="330"/>
      <c r="AS54" s="330"/>
      <c r="AT54" s="330"/>
      <c r="AU54" s="330"/>
      <c r="AV54" s="330"/>
      <c r="AW54" s="330"/>
      <c r="AX54" s="330"/>
      <c r="AY54" s="330"/>
      <c r="AZ54" s="330"/>
      <c r="BA54" s="330"/>
      <c r="BB54" s="330"/>
      <c r="BC54" s="330"/>
      <c r="BD54" s="330"/>
      <c r="BE54" s="330"/>
      <c r="BF54" s="330"/>
      <c r="BG54" s="330"/>
      <c r="BH54" s="330"/>
      <c r="BI54" s="330"/>
      <c r="BJ54" s="330"/>
      <c r="BK54" s="330"/>
      <c r="BL54" s="330"/>
      <c r="BM54" s="330"/>
      <c r="BN54" s="330"/>
      <c r="BO54" s="330"/>
      <c r="BP54" s="330"/>
    </row>
    <row r="55" spans="1:68">
      <c r="A55" s="646"/>
      <c r="B55" s="411" t="s">
        <v>255</v>
      </c>
      <c r="C55" s="187"/>
      <c r="D55" s="187"/>
      <c r="E55" s="187"/>
      <c r="F55" s="187"/>
      <c r="G55" s="187"/>
      <c r="H55" s="187"/>
      <c r="I55" s="187"/>
      <c r="J55" s="187"/>
      <c r="K55" s="187"/>
      <c r="L55" s="187"/>
      <c r="M55" s="187"/>
      <c r="N55" s="187"/>
      <c r="O55" s="187"/>
      <c r="P55" s="187"/>
      <c r="Q55" s="331"/>
      <c r="R55" s="331"/>
      <c r="S55" s="187"/>
      <c r="T55" s="187"/>
      <c r="U55" s="187"/>
      <c r="V55" s="187"/>
      <c r="W55" s="187"/>
      <c r="X55" s="187"/>
      <c r="Y55" s="187"/>
      <c r="Z55" s="187"/>
      <c r="AA55" s="187"/>
      <c r="AB55" s="187"/>
      <c r="AC55" s="187"/>
      <c r="AD55" s="187"/>
      <c r="AE55" s="187"/>
      <c r="AF55" s="187"/>
      <c r="AG55" s="187"/>
      <c r="AH55" s="187"/>
      <c r="AI55" s="187"/>
      <c r="AJ55" s="187"/>
      <c r="AK55" s="187"/>
      <c r="AL55" s="187"/>
      <c r="AM55" s="187"/>
      <c r="AN55" s="187"/>
      <c r="AO55" s="187"/>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row>
  </sheetData>
  <mergeCells count="29">
    <mergeCell ref="B1:BP1"/>
    <mergeCell ref="B39:BP39"/>
    <mergeCell ref="A39:A55"/>
    <mergeCell ref="B48:BP48"/>
    <mergeCell ref="A6:A21"/>
    <mergeCell ref="A22:A38"/>
    <mergeCell ref="B14:BP14"/>
    <mergeCell ref="B22:BP22"/>
    <mergeCell ref="B31:BP31"/>
    <mergeCell ref="AQ3:AT3"/>
    <mergeCell ref="AM3:AP3"/>
    <mergeCell ref="AU3:AY3"/>
    <mergeCell ref="AZ3:BC3"/>
    <mergeCell ref="BD3:BG3"/>
    <mergeCell ref="AH3:AL3"/>
    <mergeCell ref="AD3:AG3"/>
    <mergeCell ref="B5:BP5"/>
    <mergeCell ref="B2:AC2"/>
    <mergeCell ref="AD2:AP2"/>
    <mergeCell ref="Z3:AC3"/>
    <mergeCell ref="AQ2:BC2"/>
    <mergeCell ref="BD2:BP2"/>
    <mergeCell ref="BH3:BL3"/>
    <mergeCell ref="BM3:BP3"/>
    <mergeCell ref="C3:G3"/>
    <mergeCell ref="H3:K3"/>
    <mergeCell ref="L3:O3"/>
    <mergeCell ref="Q3:T3"/>
    <mergeCell ref="U3:Y3"/>
  </mergeCells>
  <phoneticPr fontId="15" type="noConversion"/>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66A8C-F565-4645-8B29-263EC1B412B9}">
  <dimension ref="A1:L71"/>
  <sheetViews>
    <sheetView tabSelected="1" workbookViewId="0">
      <selection activeCell="N13" sqref="N13"/>
    </sheetView>
  </sheetViews>
  <sheetFormatPr defaultColWidth="11.42578125" defaultRowHeight="12.95"/>
  <cols>
    <col min="2" max="2" width="12.7109375" bestFit="1" customWidth="1"/>
    <col min="3" max="3" width="14.28515625" bestFit="1" customWidth="1"/>
    <col min="4" max="4" width="12.140625" bestFit="1" customWidth="1"/>
    <col min="5" max="5" width="14.7109375" bestFit="1" customWidth="1"/>
    <col min="6" max="6" width="13" customWidth="1"/>
    <col min="7" max="7" width="14.85546875" customWidth="1"/>
    <col min="8" max="8" width="19.42578125" bestFit="1" customWidth="1"/>
    <col min="9" max="9" width="13.42578125" customWidth="1"/>
    <col min="10" max="10" width="12.42578125" customWidth="1"/>
    <col min="11" max="11" width="6.140625" bestFit="1" customWidth="1"/>
    <col min="12" max="12" width="12.85546875" bestFit="1" customWidth="1"/>
  </cols>
  <sheetData>
    <row r="1" spans="2:12">
      <c r="B1" s="649" t="s">
        <v>260</v>
      </c>
      <c r="C1" s="650"/>
      <c r="D1" s="650"/>
      <c r="E1" s="650"/>
      <c r="F1" s="650"/>
      <c r="G1" s="651"/>
      <c r="H1" s="257"/>
      <c r="I1" s="257"/>
      <c r="J1" s="257"/>
      <c r="K1" s="257"/>
      <c r="L1" s="257"/>
    </row>
    <row r="2" spans="2:12">
      <c r="B2" s="552" t="s">
        <v>107</v>
      </c>
      <c r="C2" s="204" t="s">
        <v>261</v>
      </c>
      <c r="D2" s="204" t="s">
        <v>262</v>
      </c>
      <c r="E2" s="204" t="s">
        <v>58</v>
      </c>
      <c r="F2" s="204" t="s">
        <v>245</v>
      </c>
      <c r="G2" s="553" t="s">
        <v>72</v>
      </c>
      <c r="H2" s="257"/>
      <c r="I2" s="257"/>
      <c r="J2" s="257"/>
      <c r="K2" s="257"/>
      <c r="L2" s="257"/>
    </row>
    <row r="3" spans="2:12">
      <c r="B3" s="378" t="s">
        <v>217</v>
      </c>
      <c r="C3" s="257" t="s">
        <v>242</v>
      </c>
      <c r="D3" s="549">
        <f>D14-5</f>
        <v>2564</v>
      </c>
      <c r="E3" s="549">
        <v>140100</v>
      </c>
      <c r="F3" s="550">
        <v>5</v>
      </c>
      <c r="G3" s="554">
        <v>319</v>
      </c>
      <c r="H3" s="146"/>
      <c r="I3" s="146"/>
      <c r="J3" s="146"/>
      <c r="K3" s="146"/>
      <c r="L3" s="146"/>
    </row>
    <row r="4" spans="2:12">
      <c r="B4" s="378" t="s">
        <v>217</v>
      </c>
      <c r="C4" s="257" t="s">
        <v>263</v>
      </c>
      <c r="D4" s="549">
        <f>D15-6</f>
        <v>317</v>
      </c>
      <c r="E4" s="549">
        <v>11700</v>
      </c>
      <c r="F4" s="550">
        <v>6</v>
      </c>
      <c r="G4" s="554">
        <v>23</v>
      </c>
      <c r="H4" s="146"/>
      <c r="I4" s="146"/>
      <c r="J4" s="146"/>
      <c r="K4" s="146"/>
      <c r="L4" s="146"/>
    </row>
    <row r="5" spans="2:12">
      <c r="B5" s="378" t="s">
        <v>264</v>
      </c>
      <c r="C5" s="257" t="s">
        <v>242</v>
      </c>
      <c r="D5" s="549">
        <f>D16-1</f>
        <v>2555</v>
      </c>
      <c r="E5" s="549">
        <v>92</v>
      </c>
      <c r="F5" s="278">
        <v>1</v>
      </c>
      <c r="G5" s="554">
        <v>111</v>
      </c>
      <c r="H5" s="146"/>
      <c r="I5" s="146"/>
      <c r="J5" s="146"/>
      <c r="K5" s="146"/>
      <c r="L5" s="146"/>
    </row>
    <row r="6" spans="2:12">
      <c r="B6" s="378" t="s">
        <v>264</v>
      </c>
      <c r="C6" s="257" t="s">
        <v>263</v>
      </c>
      <c r="D6" s="549">
        <f>D17-11</f>
        <v>2611</v>
      </c>
      <c r="E6" s="549">
        <v>398</v>
      </c>
      <c r="F6" s="278">
        <v>50</v>
      </c>
      <c r="G6" s="554">
        <v>145</v>
      </c>
      <c r="H6" s="146"/>
      <c r="I6" s="146"/>
      <c r="J6" s="146"/>
      <c r="K6" s="146"/>
      <c r="L6" s="146"/>
    </row>
    <row r="7" spans="2:12">
      <c r="B7" s="378" t="s">
        <v>265</v>
      </c>
      <c r="C7" s="257" t="s">
        <v>242</v>
      </c>
      <c r="D7" s="549">
        <f>D18-6</f>
        <v>1961</v>
      </c>
      <c r="E7" s="549">
        <v>36100</v>
      </c>
      <c r="F7" s="549">
        <v>12</v>
      </c>
      <c r="G7" s="555">
        <v>460</v>
      </c>
      <c r="H7" s="146"/>
      <c r="I7" s="146"/>
      <c r="J7" s="146"/>
      <c r="K7" s="146"/>
      <c r="L7" s="146"/>
    </row>
    <row r="8" spans="2:12">
      <c r="B8" s="378" t="s">
        <v>266</v>
      </c>
      <c r="C8" s="257" t="s">
        <v>242</v>
      </c>
      <c r="D8" s="549">
        <f>D19-20</f>
        <v>20462</v>
      </c>
      <c r="E8" s="549">
        <v>686700</v>
      </c>
      <c r="F8" s="549">
        <v>29</v>
      </c>
      <c r="G8" s="555">
        <v>3200</v>
      </c>
      <c r="H8" s="146"/>
      <c r="I8" s="146"/>
      <c r="J8" s="146"/>
      <c r="K8" s="146"/>
      <c r="L8" s="146"/>
    </row>
    <row r="9" spans="2:12">
      <c r="B9" s="378" t="s">
        <v>266</v>
      </c>
      <c r="C9" s="257" t="s">
        <v>263</v>
      </c>
      <c r="D9" s="549">
        <f>D20-121</f>
        <v>656</v>
      </c>
      <c r="E9" s="549">
        <v>117900</v>
      </c>
      <c r="F9" s="549">
        <v>242</v>
      </c>
      <c r="G9" s="555">
        <v>1300</v>
      </c>
    </row>
    <row r="10" spans="2:12">
      <c r="B10" s="290"/>
      <c r="C10" s="551"/>
      <c r="D10" s="556">
        <f>SUM(D3:D9)</f>
        <v>31126</v>
      </c>
      <c r="E10" s="556">
        <f t="shared" ref="E10:G10" si="0">SUM(E3:E9)</f>
        <v>992990</v>
      </c>
      <c r="F10" s="556">
        <f t="shared" si="0"/>
        <v>345</v>
      </c>
      <c r="G10" s="557">
        <f t="shared" si="0"/>
        <v>5558</v>
      </c>
    </row>
    <row r="11" spans="2:12">
      <c r="B11" s="257"/>
      <c r="C11" s="257"/>
    </row>
    <row r="12" spans="2:12">
      <c r="B12" s="649" t="s">
        <v>267</v>
      </c>
      <c r="C12" s="650"/>
      <c r="D12" s="650"/>
      <c r="E12" s="650"/>
      <c r="F12" s="650"/>
      <c r="G12" s="650"/>
      <c r="H12" s="650"/>
      <c r="I12" s="650"/>
      <c r="J12" s="651"/>
      <c r="K12" s="257"/>
      <c r="L12" s="257"/>
    </row>
    <row r="13" spans="2:12" ht="27.95">
      <c r="B13" s="561" t="s">
        <v>107</v>
      </c>
      <c r="C13" s="561" t="s">
        <v>261</v>
      </c>
      <c r="D13" s="561" t="s">
        <v>262</v>
      </c>
      <c r="E13" s="561" t="s">
        <v>58</v>
      </c>
      <c r="F13" s="561" t="s">
        <v>268</v>
      </c>
      <c r="G13" s="562" t="s">
        <v>245</v>
      </c>
      <c r="H13" s="562" t="s">
        <v>53</v>
      </c>
      <c r="I13" s="562" t="s">
        <v>72</v>
      </c>
      <c r="J13" s="562" t="s">
        <v>57</v>
      </c>
      <c r="K13" s="204"/>
      <c r="L13" s="204"/>
    </row>
    <row r="14" spans="2:12">
      <c r="B14" s="327" t="s">
        <v>217</v>
      </c>
      <c r="C14" s="327" t="s">
        <v>242</v>
      </c>
      <c r="D14" s="563">
        <v>2569</v>
      </c>
      <c r="E14" s="563">
        <v>60500</v>
      </c>
      <c r="F14" s="564">
        <f t="shared" ref="F14:F21" si="1">SUM(E14-E3)/E14</f>
        <v>-1.315702479338843</v>
      </c>
      <c r="G14" s="563">
        <f>D14-D3</f>
        <v>5</v>
      </c>
      <c r="H14" s="564">
        <f>SUM(D14-D3)/D14</f>
        <v>1.946282600233554E-3</v>
      </c>
      <c r="I14" s="185">
        <v>500</v>
      </c>
      <c r="J14" s="565">
        <f t="shared" ref="J14:J21" si="2">SUM(I14-G3)/I14</f>
        <v>0.36199999999999999</v>
      </c>
      <c r="K14" s="146"/>
      <c r="L14" s="185">
        <v>319</v>
      </c>
    </row>
    <row r="15" spans="2:12">
      <c r="B15" s="327" t="s">
        <v>217</v>
      </c>
      <c r="C15" s="327" t="s">
        <v>263</v>
      </c>
      <c r="D15" s="563">
        <v>323</v>
      </c>
      <c r="E15" s="563">
        <v>3000</v>
      </c>
      <c r="F15" s="564">
        <f t="shared" si="1"/>
        <v>-2.9</v>
      </c>
      <c r="G15" s="563">
        <f>D15-D4</f>
        <v>6</v>
      </c>
      <c r="H15" s="564">
        <f>SUM(D15-D4)/D15</f>
        <v>1.8575851393188854E-2</v>
      </c>
      <c r="I15" s="185">
        <v>23</v>
      </c>
      <c r="J15" s="565">
        <f t="shared" si="2"/>
        <v>0</v>
      </c>
      <c r="K15" s="146"/>
      <c r="L15" s="140"/>
    </row>
    <row r="16" spans="2:12">
      <c r="B16" s="327" t="s">
        <v>264</v>
      </c>
      <c r="C16" s="327" t="s">
        <v>242</v>
      </c>
      <c r="D16" s="563">
        <v>2556</v>
      </c>
      <c r="E16" s="185">
        <v>23</v>
      </c>
      <c r="F16" s="564">
        <f t="shared" si="1"/>
        <v>-3</v>
      </c>
      <c r="G16" s="563">
        <f>D16-D5</f>
        <v>1</v>
      </c>
      <c r="H16" s="564">
        <f>SUM(D16-D5)/D16</f>
        <v>3.9123630672926448E-4</v>
      </c>
      <c r="I16" s="185">
        <v>21</v>
      </c>
      <c r="J16" s="565">
        <f t="shared" si="2"/>
        <v>-4.2857142857142856</v>
      </c>
      <c r="K16" s="146"/>
      <c r="L16" s="140"/>
    </row>
    <row r="17" spans="1:12">
      <c r="B17" s="327" t="s">
        <v>264</v>
      </c>
      <c r="C17" s="327" t="s">
        <v>263</v>
      </c>
      <c r="D17" s="563">
        <v>2622</v>
      </c>
      <c r="E17" s="563">
        <v>192</v>
      </c>
      <c r="F17" s="564">
        <f t="shared" si="1"/>
        <v>-1.0729166666666667</v>
      </c>
      <c r="G17" s="563">
        <f>D17-D6</f>
        <v>11</v>
      </c>
      <c r="H17" s="564">
        <f>SUM(D17-D6)/D17</f>
        <v>4.195270785659802E-3</v>
      </c>
      <c r="I17" s="185">
        <v>25</v>
      </c>
      <c r="J17" s="565">
        <f t="shared" si="2"/>
        <v>-4.8</v>
      </c>
      <c r="K17" s="146"/>
      <c r="L17" s="140"/>
    </row>
    <row r="18" spans="1:12">
      <c r="B18" s="327" t="s">
        <v>265</v>
      </c>
      <c r="C18" s="327" t="s">
        <v>242</v>
      </c>
      <c r="D18" s="563">
        <v>1967</v>
      </c>
      <c r="E18" s="563">
        <v>31600</v>
      </c>
      <c r="F18" s="564">
        <f t="shared" si="1"/>
        <v>-0.14240506329113925</v>
      </c>
      <c r="G18" s="563">
        <v>6</v>
      </c>
      <c r="H18" s="564">
        <f>SUM(D18-D7)/D18</f>
        <v>3.0503304524656838E-3</v>
      </c>
      <c r="I18" s="185">
        <v>444</v>
      </c>
      <c r="J18" s="565">
        <f t="shared" si="2"/>
        <v>-3.6036036036036036E-2</v>
      </c>
      <c r="K18" s="146"/>
      <c r="L18" s="140"/>
    </row>
    <row r="19" spans="1:12">
      <c r="B19" s="327" t="s">
        <v>266</v>
      </c>
      <c r="C19" s="327" t="s">
        <v>242</v>
      </c>
      <c r="D19" s="563">
        <v>20482</v>
      </c>
      <c r="E19" s="563">
        <v>178600</v>
      </c>
      <c r="F19" s="564">
        <f t="shared" si="1"/>
        <v>-2.8449048152295631</v>
      </c>
      <c r="G19" s="563">
        <f>D19-D8</f>
        <v>20</v>
      </c>
      <c r="H19" s="564">
        <f>SUM(G19-F8)/G19</f>
        <v>-0.45</v>
      </c>
      <c r="I19" s="563">
        <v>1400</v>
      </c>
      <c r="J19" s="565">
        <f t="shared" si="2"/>
        <v>-1.2857142857142858</v>
      </c>
      <c r="K19" s="146"/>
      <c r="L19" s="140"/>
    </row>
    <row r="20" spans="1:12">
      <c r="B20" s="327" t="s">
        <v>266</v>
      </c>
      <c r="C20" s="327" t="s">
        <v>263</v>
      </c>
      <c r="D20" s="563">
        <v>777</v>
      </c>
      <c r="E20" s="566">
        <v>22000</v>
      </c>
      <c r="F20" s="564">
        <f t="shared" si="1"/>
        <v>-4.3590909090909093</v>
      </c>
      <c r="G20" s="563">
        <f>D20-D9</f>
        <v>121</v>
      </c>
      <c r="H20" s="564">
        <f>SUM(G20-F9)/G20</f>
        <v>-1</v>
      </c>
      <c r="I20" s="185">
        <v>721</v>
      </c>
      <c r="J20" s="565">
        <f t="shared" si="2"/>
        <v>-0.80305131761442439</v>
      </c>
      <c r="K20" s="146"/>
      <c r="L20" s="140"/>
    </row>
    <row r="21" spans="1:12">
      <c r="B21" s="652" t="s">
        <v>97</v>
      </c>
      <c r="C21" s="652"/>
      <c r="D21" s="652"/>
      <c r="E21" s="259">
        <f>SUM(E14:E20)</f>
        <v>295915</v>
      </c>
      <c r="F21" s="567">
        <f t="shared" si="1"/>
        <v>-2.3556595644019396</v>
      </c>
      <c r="G21" s="259">
        <f>SUM(G14:G20)</f>
        <v>170</v>
      </c>
      <c r="H21" s="567">
        <f>SUM(G21-F10)/G21</f>
        <v>-1.0294117647058822</v>
      </c>
      <c r="I21" s="259">
        <f>SUM(I14:I20)</f>
        <v>3134</v>
      </c>
      <c r="J21" s="568">
        <f t="shared" si="2"/>
        <v>-0.77345245692405873</v>
      </c>
      <c r="K21" s="146"/>
      <c r="L21" s="140"/>
    </row>
    <row r="23" spans="1:12">
      <c r="A23" s="648" t="s">
        <v>266</v>
      </c>
      <c r="B23" s="257" t="s">
        <v>86</v>
      </c>
      <c r="C23" s="257" t="s">
        <v>90</v>
      </c>
      <c r="D23" s="257" t="s">
        <v>269</v>
      </c>
      <c r="E23" s="257" t="s">
        <v>270</v>
      </c>
    </row>
    <row r="24" spans="1:12">
      <c r="A24" s="653"/>
      <c r="B24" s="257" t="s">
        <v>93</v>
      </c>
      <c r="C24" s="560" t="s">
        <v>74</v>
      </c>
      <c r="D24" s="559">
        <v>0</v>
      </c>
      <c r="E24" s="558">
        <f>-D25</f>
        <v>0</v>
      </c>
    </row>
    <row r="25" spans="1:12">
      <c r="A25" s="653"/>
      <c r="B25" s="257" t="s">
        <v>95</v>
      </c>
      <c r="C25" s="560" t="s">
        <v>74</v>
      </c>
      <c r="D25" s="558">
        <v>0</v>
      </c>
      <c r="E25" s="558">
        <v>0</v>
      </c>
    </row>
    <row r="26" spans="1:12">
      <c r="A26" s="653"/>
      <c r="B26" s="257" t="s">
        <v>96</v>
      </c>
      <c r="C26">
        <v>23</v>
      </c>
      <c r="D26" s="558">
        <v>971.79</v>
      </c>
      <c r="E26" s="558">
        <v>8727</v>
      </c>
    </row>
    <row r="27" spans="1:12">
      <c r="A27" s="653"/>
      <c r="B27" s="257" t="s">
        <v>104</v>
      </c>
      <c r="C27">
        <v>82</v>
      </c>
      <c r="D27" s="558">
        <v>3128.3</v>
      </c>
      <c r="E27" s="558">
        <v>32653.62</v>
      </c>
    </row>
    <row r="28" spans="1:12">
      <c r="A28" s="653"/>
      <c r="B28" s="257" t="s">
        <v>112</v>
      </c>
      <c r="C28">
        <v>62</v>
      </c>
      <c r="D28" s="558">
        <v>995.58</v>
      </c>
      <c r="E28" s="558">
        <v>16184.34</v>
      </c>
    </row>
    <row r="29" spans="1:12">
      <c r="A29" s="653"/>
      <c r="B29" s="257" t="s">
        <v>113</v>
      </c>
      <c r="C29">
        <v>33</v>
      </c>
      <c r="D29" s="558">
        <v>762.29</v>
      </c>
      <c r="E29" s="558">
        <v>7338.46</v>
      </c>
    </row>
    <row r="30" spans="1:12">
      <c r="A30" s="653"/>
      <c r="B30" s="257" t="s">
        <v>114</v>
      </c>
      <c r="D30" s="558"/>
      <c r="E30" s="558"/>
    </row>
    <row r="31" spans="1:12">
      <c r="A31" s="653"/>
      <c r="B31" s="257" t="s">
        <v>115</v>
      </c>
      <c r="D31" s="558"/>
      <c r="E31" s="558"/>
    </row>
    <row r="32" spans="1:12">
      <c r="A32" s="653"/>
      <c r="B32" s="257" t="s">
        <v>116</v>
      </c>
      <c r="D32" s="558"/>
      <c r="E32" s="558"/>
    </row>
    <row r="33" spans="1:9">
      <c r="A33" s="653"/>
      <c r="B33" s="257" t="s">
        <v>108</v>
      </c>
      <c r="D33" s="558"/>
      <c r="E33" s="558"/>
    </row>
    <row r="34" spans="1:9">
      <c r="A34" s="653"/>
      <c r="B34" s="257" t="s">
        <v>109</v>
      </c>
      <c r="D34" s="558"/>
      <c r="E34" s="558"/>
    </row>
    <row r="35" spans="1:9">
      <c r="A35" s="653"/>
      <c r="B35" s="257" t="s">
        <v>110</v>
      </c>
      <c r="D35" s="558"/>
      <c r="E35" s="558"/>
    </row>
    <row r="36" spans="1:9">
      <c r="A36" s="648" t="s">
        <v>271</v>
      </c>
      <c r="B36" s="257" t="s">
        <v>93</v>
      </c>
      <c r="C36">
        <v>411</v>
      </c>
      <c r="D36">
        <v>354.83</v>
      </c>
      <c r="E36" s="558">
        <v>49697.04</v>
      </c>
    </row>
    <row r="37" spans="1:9">
      <c r="A37" s="648"/>
      <c r="B37" s="257" t="s">
        <v>95</v>
      </c>
      <c r="C37">
        <v>499</v>
      </c>
      <c r="D37">
        <v>523.59</v>
      </c>
      <c r="E37" s="558">
        <v>66321.37</v>
      </c>
    </row>
    <row r="38" spans="1:9">
      <c r="A38" s="648"/>
      <c r="B38" s="257" t="s">
        <v>96</v>
      </c>
      <c r="C38">
        <v>649</v>
      </c>
      <c r="D38">
        <v>217.51</v>
      </c>
      <c r="E38" s="558">
        <v>84768.22</v>
      </c>
    </row>
    <row r="39" spans="1:9">
      <c r="A39" s="648"/>
      <c r="B39" s="257" t="s">
        <v>104</v>
      </c>
      <c r="C39">
        <v>870</v>
      </c>
      <c r="D39">
        <v>942.87</v>
      </c>
      <c r="E39" s="558">
        <v>104862.12</v>
      </c>
      <c r="I39" s="205"/>
    </row>
    <row r="40" spans="1:9">
      <c r="A40" s="648"/>
      <c r="B40" s="257" t="s">
        <v>112</v>
      </c>
      <c r="C40">
        <v>844</v>
      </c>
      <c r="D40">
        <v>283.14</v>
      </c>
      <c r="E40" s="558">
        <v>95454.57</v>
      </c>
    </row>
    <row r="41" spans="1:9">
      <c r="A41" s="648"/>
      <c r="B41" s="257" t="s">
        <v>113</v>
      </c>
      <c r="C41">
        <v>337</v>
      </c>
      <c r="D41">
        <v>103.64</v>
      </c>
      <c r="E41" s="558">
        <v>34192.53</v>
      </c>
    </row>
    <row r="42" spans="1:9">
      <c r="A42" s="648"/>
      <c r="B42" s="257" t="s">
        <v>114</v>
      </c>
      <c r="E42" s="558"/>
    </row>
    <row r="43" spans="1:9">
      <c r="A43" s="648"/>
      <c r="B43" s="257" t="s">
        <v>115</v>
      </c>
      <c r="E43" s="558"/>
    </row>
    <row r="44" spans="1:9">
      <c r="A44" s="648"/>
      <c r="B44" s="257" t="s">
        <v>116</v>
      </c>
      <c r="E44" s="558"/>
    </row>
    <row r="45" spans="1:9">
      <c r="A45" s="648"/>
      <c r="B45" s="257" t="s">
        <v>108</v>
      </c>
      <c r="E45" s="558"/>
    </row>
    <row r="46" spans="1:9">
      <c r="A46" s="648"/>
      <c r="B46" s="257" t="s">
        <v>109</v>
      </c>
      <c r="E46" s="558"/>
    </row>
    <row r="47" spans="1:9">
      <c r="A47" s="648"/>
      <c r="B47" s="257" t="s">
        <v>110</v>
      </c>
      <c r="E47" s="558"/>
    </row>
    <row r="48" spans="1:9">
      <c r="A48" s="648" t="s">
        <v>272</v>
      </c>
      <c r="B48" s="257" t="s">
        <v>93</v>
      </c>
      <c r="C48">
        <v>25</v>
      </c>
      <c r="D48">
        <v>0</v>
      </c>
      <c r="E48" s="558">
        <v>2526.58</v>
      </c>
    </row>
    <row r="49" spans="1:5">
      <c r="A49" s="648"/>
      <c r="B49" s="257" t="s">
        <v>95</v>
      </c>
      <c r="C49">
        <v>23</v>
      </c>
      <c r="D49">
        <v>0</v>
      </c>
      <c r="E49" s="558">
        <v>2472.34</v>
      </c>
    </row>
    <row r="50" spans="1:5">
      <c r="A50" s="648"/>
      <c r="B50" s="257" t="s">
        <v>96</v>
      </c>
      <c r="C50">
        <v>29</v>
      </c>
      <c r="D50">
        <v>0</v>
      </c>
      <c r="E50" s="558">
        <v>2053.5</v>
      </c>
    </row>
    <row r="51" spans="1:5">
      <c r="A51" s="648"/>
      <c r="B51" s="257" t="s">
        <v>104</v>
      </c>
      <c r="C51">
        <v>45</v>
      </c>
      <c r="D51">
        <v>0</v>
      </c>
      <c r="E51" s="558">
        <v>5309.17</v>
      </c>
    </row>
    <row r="52" spans="1:5">
      <c r="A52" s="648"/>
      <c r="B52" s="257" t="s">
        <v>112</v>
      </c>
      <c r="C52">
        <v>22</v>
      </c>
      <c r="D52">
        <v>0</v>
      </c>
      <c r="E52" s="558">
        <v>1387.33</v>
      </c>
    </row>
    <row r="53" spans="1:5">
      <c r="A53" s="648"/>
      <c r="B53" s="257" t="s">
        <v>113</v>
      </c>
      <c r="C53">
        <v>11</v>
      </c>
      <c r="D53">
        <v>0</v>
      </c>
      <c r="E53" s="558">
        <v>1541.35</v>
      </c>
    </row>
    <row r="54" spans="1:5">
      <c r="A54" s="648"/>
      <c r="B54" s="257" t="s">
        <v>114</v>
      </c>
      <c r="E54" s="558"/>
    </row>
    <row r="55" spans="1:5">
      <c r="A55" s="648"/>
      <c r="B55" s="257" t="s">
        <v>115</v>
      </c>
      <c r="E55" s="558"/>
    </row>
    <row r="56" spans="1:5">
      <c r="A56" s="648"/>
      <c r="B56" s="257" t="s">
        <v>116</v>
      </c>
      <c r="E56" s="558"/>
    </row>
    <row r="57" spans="1:5">
      <c r="A57" s="648"/>
      <c r="B57" s="257" t="s">
        <v>108</v>
      </c>
      <c r="E57" s="558"/>
    </row>
    <row r="58" spans="1:5">
      <c r="A58" s="648"/>
      <c r="B58" s="257" t="s">
        <v>109</v>
      </c>
      <c r="E58" s="558"/>
    </row>
    <row r="59" spans="1:5">
      <c r="A59" s="648"/>
      <c r="B59" s="257" t="s">
        <v>110</v>
      </c>
      <c r="E59" s="558"/>
    </row>
    <row r="60" spans="1:5">
      <c r="A60" s="648" t="s">
        <v>273</v>
      </c>
      <c r="B60" s="257" t="s">
        <v>93</v>
      </c>
      <c r="E60" s="558"/>
    </row>
    <row r="61" spans="1:5">
      <c r="A61" s="648"/>
      <c r="B61" s="257" t="s">
        <v>95</v>
      </c>
      <c r="E61" s="558"/>
    </row>
    <row r="62" spans="1:5">
      <c r="A62" s="648"/>
      <c r="B62" s="257" t="s">
        <v>96</v>
      </c>
      <c r="E62" s="558"/>
    </row>
    <row r="63" spans="1:5">
      <c r="A63" s="648"/>
      <c r="B63" s="257" t="s">
        <v>104</v>
      </c>
      <c r="E63" s="558"/>
    </row>
    <row r="64" spans="1:5">
      <c r="A64" s="648"/>
      <c r="B64" s="257" t="s">
        <v>112</v>
      </c>
      <c r="E64" s="558"/>
    </row>
    <row r="65" spans="1:5">
      <c r="A65" s="648"/>
      <c r="B65" s="257" t="s">
        <v>113</v>
      </c>
      <c r="E65" s="558"/>
    </row>
    <row r="66" spans="1:5">
      <c r="A66" s="648"/>
      <c r="B66" s="257" t="s">
        <v>114</v>
      </c>
      <c r="E66" s="558"/>
    </row>
    <row r="67" spans="1:5">
      <c r="A67" s="648"/>
      <c r="B67" s="257" t="s">
        <v>115</v>
      </c>
      <c r="E67" s="558"/>
    </row>
    <row r="68" spans="1:5">
      <c r="A68" s="648"/>
      <c r="B68" s="257" t="s">
        <v>116</v>
      </c>
      <c r="E68" s="558"/>
    </row>
    <row r="69" spans="1:5">
      <c r="A69" s="648"/>
      <c r="B69" s="257" t="s">
        <v>108</v>
      </c>
      <c r="E69" s="558"/>
    </row>
    <row r="70" spans="1:5">
      <c r="A70" s="648"/>
      <c r="B70" s="257" t="s">
        <v>109</v>
      </c>
      <c r="E70" s="558"/>
    </row>
    <row r="71" spans="1:5">
      <c r="A71" s="648"/>
      <c r="B71" s="257" t="s">
        <v>110</v>
      </c>
      <c r="E71" s="558"/>
    </row>
  </sheetData>
  <mergeCells count="7">
    <mergeCell ref="A60:A71"/>
    <mergeCell ref="B1:G1"/>
    <mergeCell ref="B12:J12"/>
    <mergeCell ref="B21:D21"/>
    <mergeCell ref="A23:A35"/>
    <mergeCell ref="A36:A47"/>
    <mergeCell ref="A48:A59"/>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outlinePr summaryBelow="0" summaryRight="0"/>
  </sheetPr>
  <dimension ref="A1:AM1038"/>
  <sheetViews>
    <sheetView zoomScale="70" zoomScaleNormal="70" workbookViewId="0">
      <pane ySplit="2" topLeftCell="A282" activePane="bottomLeft" state="frozen"/>
      <selection pane="bottomLeft" activeCell="N290" sqref="N290"/>
    </sheetView>
  </sheetViews>
  <sheetFormatPr defaultColWidth="12.42578125" defaultRowHeight="15.75" customHeight="1"/>
  <cols>
    <col min="1" max="1" width="16.85546875" customWidth="1"/>
    <col min="2" max="2" width="14" style="146" customWidth="1"/>
    <col min="3" max="3" width="10" style="146" bestFit="1" customWidth="1"/>
    <col min="4" max="4" width="22.42578125" style="146" customWidth="1"/>
    <col min="5" max="5" width="35.42578125" customWidth="1"/>
    <col min="6" max="6" width="74.7109375" customWidth="1"/>
    <col min="7" max="7" width="34.28515625" bestFit="1" customWidth="1"/>
    <col min="8" max="8" width="13.42578125" style="146" customWidth="1"/>
    <col min="9" max="9" width="25.42578125" style="146" hidden="1" customWidth="1"/>
    <col min="10" max="10" width="20" style="146" bestFit="1" customWidth="1"/>
    <col min="11" max="11" width="10" style="146" bestFit="1" customWidth="1"/>
    <col min="12" max="12" width="11.85546875" style="146" bestFit="1" customWidth="1"/>
    <col min="13" max="13" width="16.28515625" style="146" bestFit="1" customWidth="1"/>
    <col min="14" max="14" width="20.7109375" style="146" bestFit="1" customWidth="1"/>
    <col min="15" max="15" width="15.140625" style="146" customWidth="1"/>
    <col min="16" max="16" width="37" customWidth="1"/>
  </cols>
  <sheetData>
    <row r="1" spans="1:19" ht="15.75" customHeight="1">
      <c r="B1" s="667" t="s">
        <v>51</v>
      </c>
      <c r="C1" s="667"/>
      <c r="D1" s="667"/>
      <c r="E1" s="667"/>
      <c r="F1" s="667"/>
      <c r="G1" s="667"/>
      <c r="H1" s="667"/>
      <c r="I1" s="667"/>
      <c r="J1" s="667"/>
      <c r="K1" s="667"/>
      <c r="L1" s="667"/>
      <c r="M1" s="667"/>
      <c r="N1" s="667"/>
      <c r="O1" s="667"/>
      <c r="P1" s="667"/>
    </row>
    <row r="2" spans="1:19" ht="15.95">
      <c r="A2" s="117" t="s">
        <v>86</v>
      </c>
      <c r="B2" s="117" t="s">
        <v>274</v>
      </c>
      <c r="C2" s="117" t="s">
        <v>275</v>
      </c>
      <c r="D2" s="117" t="s">
        <v>276</v>
      </c>
      <c r="E2" s="118" t="s">
        <v>277</v>
      </c>
      <c r="F2" s="118" t="s">
        <v>278</v>
      </c>
      <c r="G2" s="118" t="s">
        <v>279</v>
      </c>
      <c r="H2" s="118" t="s">
        <v>58</v>
      </c>
      <c r="I2" s="118" t="s">
        <v>64</v>
      </c>
      <c r="J2" s="118" t="s">
        <v>280</v>
      </c>
      <c r="K2" s="118" t="s">
        <v>281</v>
      </c>
      <c r="L2" s="118" t="s">
        <v>282</v>
      </c>
      <c r="M2" s="1" t="s">
        <v>283</v>
      </c>
      <c r="N2" s="1" t="s">
        <v>284</v>
      </c>
      <c r="O2" s="1" t="s">
        <v>285</v>
      </c>
      <c r="P2" s="1" t="s">
        <v>286</v>
      </c>
      <c r="Q2" s="664" t="s">
        <v>287</v>
      </c>
      <c r="R2" s="665"/>
      <c r="S2" s="665"/>
    </row>
    <row r="3" spans="1:19" ht="15.75" hidden="1" customHeight="1">
      <c r="A3" s="658" t="s">
        <v>108</v>
      </c>
      <c r="B3" s="278" t="s">
        <v>288</v>
      </c>
      <c r="C3" s="504">
        <v>45200</v>
      </c>
      <c r="D3" s="148"/>
      <c r="E3" s="148"/>
      <c r="F3" s="148"/>
      <c r="G3" s="148"/>
      <c r="H3" s="148"/>
      <c r="I3" s="148"/>
      <c r="J3" s="148"/>
      <c r="K3" s="148"/>
      <c r="L3" s="148"/>
      <c r="M3" s="148"/>
      <c r="N3" s="148"/>
      <c r="O3" s="148"/>
      <c r="P3" s="148"/>
    </row>
    <row r="4" spans="1:19" ht="15.75" hidden="1" customHeight="1">
      <c r="A4" s="658"/>
      <c r="B4" s="278" t="s">
        <v>289</v>
      </c>
      <c r="C4" s="504">
        <v>45201</v>
      </c>
      <c r="D4" s="148"/>
      <c r="E4" s="148"/>
      <c r="F4" s="148"/>
      <c r="G4" s="148"/>
      <c r="H4" s="148"/>
      <c r="I4" s="148"/>
      <c r="J4" s="148"/>
      <c r="K4" s="148"/>
      <c r="L4" s="148"/>
      <c r="M4" s="148"/>
      <c r="N4" s="148"/>
      <c r="O4" s="148"/>
      <c r="P4" s="148"/>
    </row>
    <row r="5" spans="1:19" ht="79.5" hidden="1" customHeight="1">
      <c r="A5" s="658"/>
      <c r="B5" s="279" t="s">
        <v>290</v>
      </c>
      <c r="C5" s="504">
        <v>45202</v>
      </c>
      <c r="D5" s="504" t="s">
        <v>291</v>
      </c>
      <c r="E5" s="505" t="s">
        <v>292</v>
      </c>
      <c r="F5" s="168"/>
      <c r="G5" s="168"/>
      <c r="H5" s="168">
        <v>413</v>
      </c>
      <c r="I5" s="168">
        <v>41</v>
      </c>
      <c r="J5" s="168">
        <v>461</v>
      </c>
      <c r="K5" s="168">
        <v>43</v>
      </c>
      <c r="L5" s="168">
        <v>0</v>
      </c>
      <c r="M5" s="155">
        <v>13</v>
      </c>
      <c r="N5" s="155">
        <f>SUM(K5,L5,M5)</f>
        <v>56</v>
      </c>
      <c r="O5" s="139">
        <f>N5/J5</f>
        <v>0.12147505422993492</v>
      </c>
    </row>
    <row r="6" spans="1:19" ht="15.75" hidden="1" customHeight="1">
      <c r="A6" s="658"/>
      <c r="B6" s="278" t="s">
        <v>293</v>
      </c>
      <c r="C6" s="504">
        <v>45203</v>
      </c>
      <c r="D6" s="506"/>
      <c r="E6" s="507"/>
      <c r="F6" s="507"/>
      <c r="G6" s="507"/>
      <c r="H6" s="508"/>
      <c r="I6" s="508"/>
      <c r="J6" s="508"/>
      <c r="K6" s="508"/>
      <c r="L6" s="508"/>
      <c r="M6" s="156"/>
      <c r="N6" s="156"/>
      <c r="O6" s="156"/>
      <c r="P6" s="148"/>
    </row>
    <row r="7" spans="1:19" ht="15.75" hidden="1" customHeight="1">
      <c r="A7" s="658"/>
      <c r="B7" s="278" t="s">
        <v>294</v>
      </c>
      <c r="C7" s="504">
        <v>45204</v>
      </c>
      <c r="D7" s="506"/>
      <c r="E7" s="507"/>
      <c r="F7" s="507"/>
      <c r="G7" s="507"/>
      <c r="H7" s="508"/>
      <c r="I7" s="508"/>
      <c r="J7" s="508"/>
      <c r="K7" s="508"/>
      <c r="L7" s="508"/>
      <c r="M7" s="156"/>
      <c r="N7" s="156"/>
      <c r="O7" s="156"/>
      <c r="P7" s="148"/>
    </row>
    <row r="8" spans="1:19" ht="84" hidden="1">
      <c r="A8" s="658"/>
      <c r="B8" s="279" t="s">
        <v>295</v>
      </c>
      <c r="C8" s="504">
        <v>45205</v>
      </c>
      <c r="D8" s="504" t="s">
        <v>296</v>
      </c>
      <c r="E8" s="122" t="s">
        <v>297</v>
      </c>
      <c r="F8" s="122"/>
      <c r="G8" s="122"/>
      <c r="H8" s="158">
        <v>521</v>
      </c>
      <c r="I8" s="158">
        <v>39</v>
      </c>
      <c r="J8" s="158">
        <v>685</v>
      </c>
      <c r="K8" s="158">
        <v>64</v>
      </c>
      <c r="L8" s="158">
        <v>3</v>
      </c>
      <c r="M8" s="157">
        <v>19</v>
      </c>
      <c r="N8" s="155">
        <f>SUM(K8,L8,M8)</f>
        <v>86</v>
      </c>
      <c r="O8" s="139">
        <f>N8/J8</f>
        <v>0.12554744525547445</v>
      </c>
      <c r="P8" s="280" t="s">
        <v>298</v>
      </c>
    </row>
    <row r="9" spans="1:19" ht="22.5" hidden="1" customHeight="1">
      <c r="A9" s="658"/>
      <c r="B9" s="278" t="s">
        <v>299</v>
      </c>
      <c r="C9" s="504">
        <v>45206</v>
      </c>
      <c r="D9" s="666"/>
      <c r="E9" s="666"/>
      <c r="F9" s="666"/>
      <c r="G9" s="427"/>
      <c r="H9" s="506"/>
      <c r="I9" s="506"/>
      <c r="J9" s="506"/>
      <c r="K9" s="506"/>
      <c r="L9" s="506"/>
      <c r="M9" s="509"/>
      <c r="N9" s="509"/>
      <c r="O9" s="509"/>
      <c r="P9" s="148"/>
    </row>
    <row r="10" spans="1:19" ht="15.75" hidden="1" customHeight="1">
      <c r="A10" s="658"/>
      <c r="B10" s="278" t="s">
        <v>288</v>
      </c>
      <c r="C10" s="504">
        <v>45207</v>
      </c>
      <c r="D10" s="506"/>
      <c r="E10" s="510"/>
      <c r="F10" s="510"/>
      <c r="G10" s="510"/>
      <c r="H10" s="506"/>
      <c r="I10" s="506"/>
      <c r="J10" s="506"/>
      <c r="K10" s="506"/>
      <c r="L10" s="506"/>
      <c r="M10" s="509"/>
      <c r="N10" s="509"/>
      <c r="O10" s="509"/>
      <c r="P10" s="148"/>
    </row>
    <row r="11" spans="1:19" s="204" customFormat="1" ht="15.75" hidden="1" customHeight="1">
      <c r="A11" s="658"/>
      <c r="B11" s="272"/>
      <c r="C11" s="273"/>
      <c r="D11" s="273"/>
      <c r="E11" s="275"/>
      <c r="F11" s="275"/>
      <c r="G11" s="275"/>
      <c r="H11" s="271">
        <f>SUM(H4:H8)</f>
        <v>934</v>
      </c>
      <c r="I11" s="271">
        <f t="shared" ref="I11:L11" si="0">SUM(I4:I8)</f>
        <v>80</v>
      </c>
      <c r="J11" s="271">
        <f t="shared" si="0"/>
        <v>1146</v>
      </c>
      <c r="K11" s="271">
        <f t="shared" si="0"/>
        <v>107</v>
      </c>
      <c r="L11" s="271">
        <f t="shared" si="0"/>
        <v>3</v>
      </c>
      <c r="M11" s="269">
        <f>SUM(M3:M10)</f>
        <v>32</v>
      </c>
      <c r="N11" s="269">
        <f>SUM(N3:N10)</f>
        <v>142</v>
      </c>
      <c r="O11" s="268">
        <f>N11/J11</f>
        <v>0.12390924956369982</v>
      </c>
      <c r="P11" s="272"/>
    </row>
    <row r="12" spans="1:19" ht="69.95" hidden="1">
      <c r="A12" s="658"/>
      <c r="B12" s="279" t="s">
        <v>289</v>
      </c>
      <c r="C12" s="504">
        <v>45208</v>
      </c>
      <c r="D12" s="504" t="s">
        <v>300</v>
      </c>
      <c r="E12" s="122" t="s">
        <v>301</v>
      </c>
      <c r="F12" s="122"/>
      <c r="G12" s="122"/>
      <c r="H12" s="158">
        <v>287</v>
      </c>
      <c r="I12" s="158">
        <v>31</v>
      </c>
      <c r="J12" s="158">
        <v>319</v>
      </c>
      <c r="K12" s="158">
        <v>20</v>
      </c>
      <c r="L12" s="158">
        <v>4</v>
      </c>
      <c r="M12" s="155">
        <v>3</v>
      </c>
      <c r="N12" s="155">
        <f>SUM(K12,L12,M12)</f>
        <v>27</v>
      </c>
      <c r="O12" s="139">
        <f>N12/J12</f>
        <v>8.4639498432601878E-2</v>
      </c>
      <c r="P12" s="280" t="s">
        <v>302</v>
      </c>
    </row>
    <row r="13" spans="1:19" ht="15.75" hidden="1" customHeight="1">
      <c r="A13" s="658"/>
      <c r="B13" s="278" t="s">
        <v>290</v>
      </c>
      <c r="C13" s="504">
        <v>45209</v>
      </c>
      <c r="D13" s="506"/>
      <c r="E13" s="507"/>
      <c r="F13" s="507"/>
      <c r="G13" s="507"/>
      <c r="H13" s="511"/>
      <c r="I13" s="511"/>
      <c r="J13" s="511"/>
      <c r="K13" s="511"/>
      <c r="L13" s="511"/>
      <c r="M13" s="512"/>
      <c r="N13" s="512"/>
      <c r="O13" s="512"/>
      <c r="P13" s="148"/>
    </row>
    <row r="14" spans="1:19" ht="12.95" hidden="1">
      <c r="A14" s="658"/>
      <c r="B14" s="278" t="s">
        <v>293</v>
      </c>
      <c r="C14" s="504">
        <v>45210</v>
      </c>
      <c r="D14" s="506"/>
      <c r="E14" s="506"/>
      <c r="F14" s="506"/>
      <c r="G14" s="506"/>
      <c r="H14" s="506"/>
      <c r="I14" s="506"/>
      <c r="J14" s="506"/>
      <c r="K14" s="506"/>
      <c r="L14" s="506"/>
      <c r="M14" s="512"/>
      <c r="N14" s="512"/>
      <c r="O14" s="512"/>
      <c r="P14" s="148"/>
    </row>
    <row r="15" spans="1:19" ht="147.75" hidden="1" customHeight="1">
      <c r="A15" s="658"/>
      <c r="B15" s="279" t="s">
        <v>294</v>
      </c>
      <c r="C15" s="504">
        <v>45211</v>
      </c>
      <c r="D15" s="504" t="s">
        <v>303</v>
      </c>
      <c r="E15" s="122" t="s">
        <v>304</v>
      </c>
      <c r="F15" s="513" t="s">
        <v>305</v>
      </c>
      <c r="G15" s="513"/>
      <c r="H15" s="168">
        <v>2155</v>
      </c>
      <c r="I15" s="168">
        <v>2761</v>
      </c>
      <c r="J15" s="168">
        <v>1615</v>
      </c>
      <c r="K15" s="158">
        <v>81</v>
      </c>
      <c r="L15" s="158">
        <v>4</v>
      </c>
      <c r="M15" s="514">
        <v>50</v>
      </c>
      <c r="N15" s="155">
        <f>SUM(K15,L15,M15)</f>
        <v>135</v>
      </c>
      <c r="O15" s="139">
        <f>N15/J15</f>
        <v>8.3591331269349839E-2</v>
      </c>
      <c r="P15" s="280" t="s">
        <v>306</v>
      </c>
    </row>
    <row r="16" spans="1:19" ht="12.95" hidden="1">
      <c r="A16" s="658"/>
      <c r="B16" s="278" t="s">
        <v>295</v>
      </c>
      <c r="C16" s="504">
        <v>45212</v>
      </c>
      <c r="D16" s="506"/>
      <c r="E16" s="506"/>
      <c r="F16" s="506"/>
      <c r="G16" s="506"/>
      <c r="H16" s="506"/>
      <c r="I16" s="506"/>
      <c r="J16" s="506"/>
      <c r="K16" s="506"/>
      <c r="L16" s="506"/>
      <c r="M16" s="506"/>
      <c r="N16" s="506"/>
      <c r="O16" s="506"/>
      <c r="P16" s="148"/>
    </row>
    <row r="17" spans="1:16" ht="15.75" hidden="1" customHeight="1">
      <c r="A17" s="658"/>
      <c r="B17" s="278" t="s">
        <v>299</v>
      </c>
      <c r="C17" s="504">
        <v>45213</v>
      </c>
      <c r="D17" s="506"/>
      <c r="E17" s="507"/>
      <c r="F17" s="507"/>
      <c r="G17" s="507"/>
      <c r="H17" s="511"/>
      <c r="I17" s="511"/>
      <c r="J17" s="511"/>
      <c r="K17" s="511"/>
      <c r="L17" s="511"/>
      <c r="M17" s="512"/>
      <c r="N17" s="512"/>
      <c r="O17" s="512"/>
      <c r="P17" s="148"/>
    </row>
    <row r="18" spans="1:16" ht="15.75" hidden="1" customHeight="1">
      <c r="A18" s="658"/>
      <c r="B18" s="278" t="s">
        <v>288</v>
      </c>
      <c r="C18" s="504">
        <v>45214</v>
      </c>
      <c r="D18" s="506"/>
      <c r="E18" s="507"/>
      <c r="F18" s="507"/>
      <c r="G18" s="507"/>
      <c r="H18" s="511"/>
      <c r="I18" s="511"/>
      <c r="J18" s="511"/>
      <c r="K18" s="511"/>
      <c r="L18" s="511"/>
      <c r="M18" s="512"/>
      <c r="N18" s="512"/>
      <c r="O18" s="512"/>
      <c r="P18" s="148"/>
    </row>
    <row r="19" spans="1:16" s="204" customFormat="1" ht="15.75" hidden="1" customHeight="1">
      <c r="A19" s="658"/>
      <c r="B19" s="272"/>
      <c r="C19" s="273"/>
      <c r="D19" s="273"/>
      <c r="E19" s="274"/>
      <c r="F19" s="274"/>
      <c r="G19" s="274"/>
      <c r="H19" s="271">
        <f>SUM(H12:H18)</f>
        <v>2442</v>
      </c>
      <c r="I19" s="271">
        <f t="shared" ref="I19:J19" si="1">SUM(I12:I18)</f>
        <v>2792</v>
      </c>
      <c r="J19" s="271">
        <f t="shared" si="1"/>
        <v>1934</v>
      </c>
      <c r="K19" s="271">
        <f>SUM(K12:K18)</f>
        <v>101</v>
      </c>
      <c r="L19" s="271">
        <f t="shared" ref="L19" si="2">SUM(L12:L18)</f>
        <v>8</v>
      </c>
      <c r="M19" s="269">
        <f>SUM(M12:M18)</f>
        <v>53</v>
      </c>
      <c r="N19" s="269">
        <f>SUM(N12:N18)</f>
        <v>162</v>
      </c>
      <c r="O19" s="268">
        <f>N19/J19</f>
        <v>8.376421923474664E-2</v>
      </c>
      <c r="P19" s="272"/>
    </row>
    <row r="20" spans="1:16" ht="71.25" hidden="1" customHeight="1">
      <c r="A20" s="658"/>
      <c r="B20" s="279" t="s">
        <v>289</v>
      </c>
      <c r="C20" s="504">
        <v>45215</v>
      </c>
      <c r="D20" s="504" t="s">
        <v>307</v>
      </c>
      <c r="E20" s="341" t="s">
        <v>308</v>
      </c>
      <c r="F20" s="122"/>
      <c r="G20" s="122"/>
      <c r="H20" s="168">
        <v>269</v>
      </c>
      <c r="I20" s="158">
        <v>31</v>
      </c>
      <c r="J20" s="158">
        <v>293</v>
      </c>
      <c r="K20" s="158">
        <v>27</v>
      </c>
      <c r="L20" s="158">
        <v>1</v>
      </c>
      <c r="M20" s="155">
        <v>1</v>
      </c>
      <c r="N20" s="155">
        <f>SUM(K20,L20,M20)</f>
        <v>29</v>
      </c>
      <c r="O20" s="139">
        <f>N20/J20</f>
        <v>9.8976109215017066E-2</v>
      </c>
      <c r="P20" s="280" t="s">
        <v>309</v>
      </c>
    </row>
    <row r="21" spans="1:16" ht="111.95" hidden="1">
      <c r="A21" s="658"/>
      <c r="B21" s="279" t="s">
        <v>290</v>
      </c>
      <c r="C21" s="504">
        <v>45216</v>
      </c>
      <c r="D21" s="504" t="s">
        <v>310</v>
      </c>
      <c r="E21" s="122" t="s">
        <v>311</v>
      </c>
      <c r="F21" s="122" t="s">
        <v>312</v>
      </c>
      <c r="G21" s="122"/>
      <c r="H21" s="168">
        <v>1164</v>
      </c>
      <c r="I21" s="158">
        <v>961</v>
      </c>
      <c r="J21" s="168">
        <v>1598</v>
      </c>
      <c r="K21" s="158">
        <v>62</v>
      </c>
      <c r="L21" s="158">
        <v>4</v>
      </c>
      <c r="M21" s="155">
        <v>1</v>
      </c>
      <c r="N21" s="155">
        <f>SUM(K21,L21,M21)</f>
        <v>67</v>
      </c>
      <c r="O21" s="139">
        <f>N21/J21</f>
        <v>4.1927409261576974E-2</v>
      </c>
      <c r="P21" s="280" t="s">
        <v>313</v>
      </c>
    </row>
    <row r="22" spans="1:16" ht="15.75" hidden="1" customHeight="1">
      <c r="A22" s="658"/>
      <c r="B22" s="278" t="s">
        <v>293</v>
      </c>
      <c r="C22" s="504">
        <v>45217</v>
      </c>
      <c r="D22" s="506"/>
      <c r="E22" s="506"/>
      <c r="F22" s="506"/>
      <c r="G22" s="506"/>
      <c r="H22" s="506"/>
      <c r="I22" s="506"/>
      <c r="J22" s="506"/>
      <c r="K22" s="506"/>
      <c r="L22" s="506"/>
      <c r="M22" s="506"/>
      <c r="N22" s="506"/>
      <c r="O22" s="506"/>
      <c r="P22" s="506"/>
    </row>
    <row r="23" spans="1:16" ht="120.75" hidden="1" customHeight="1">
      <c r="A23" s="658"/>
      <c r="B23" s="279" t="s">
        <v>294</v>
      </c>
      <c r="C23" s="504">
        <v>45218</v>
      </c>
      <c r="D23" s="504" t="s">
        <v>314</v>
      </c>
      <c r="E23" s="341" t="s">
        <v>315</v>
      </c>
      <c r="F23" s="122" t="s">
        <v>316</v>
      </c>
      <c r="G23" s="122"/>
      <c r="H23" s="158">
        <v>316</v>
      </c>
      <c r="I23" s="158">
        <v>31</v>
      </c>
      <c r="J23" s="158">
        <v>339</v>
      </c>
      <c r="K23" s="158">
        <v>21</v>
      </c>
      <c r="L23" s="158">
        <v>0</v>
      </c>
      <c r="M23" s="155">
        <v>3</v>
      </c>
      <c r="N23" s="155">
        <f>SUM(K23,L23,M23)</f>
        <v>24</v>
      </c>
      <c r="O23" s="139">
        <f>N23/J23</f>
        <v>7.0796460176991149E-2</v>
      </c>
      <c r="P23" s="280" t="s">
        <v>317</v>
      </c>
    </row>
    <row r="24" spans="1:16" ht="12.95" hidden="1">
      <c r="A24" s="658"/>
      <c r="B24" s="278" t="s">
        <v>295</v>
      </c>
      <c r="C24" s="504">
        <v>45219</v>
      </c>
      <c r="D24" s="506"/>
      <c r="E24" s="511"/>
      <c r="F24" s="511"/>
      <c r="G24" s="511"/>
      <c r="H24" s="511"/>
      <c r="I24" s="511"/>
      <c r="J24" s="511"/>
      <c r="K24" s="511"/>
      <c r="L24" s="511"/>
      <c r="M24" s="511"/>
      <c r="N24" s="511"/>
      <c r="O24" s="511"/>
      <c r="P24" s="511"/>
    </row>
    <row r="25" spans="1:16" ht="15.75" hidden="1" customHeight="1">
      <c r="A25" s="658"/>
      <c r="B25" s="278" t="s">
        <v>299</v>
      </c>
      <c r="C25" s="504">
        <v>45220</v>
      </c>
      <c r="D25" s="506"/>
      <c r="E25" s="507"/>
      <c r="F25" s="507"/>
      <c r="G25" s="507"/>
      <c r="H25" s="511"/>
      <c r="I25" s="511"/>
      <c r="J25" s="511"/>
      <c r="K25" s="511"/>
      <c r="L25" s="511"/>
      <c r="M25" s="512"/>
      <c r="N25" s="512"/>
      <c r="O25" s="512"/>
      <c r="P25" s="148"/>
    </row>
    <row r="26" spans="1:16" ht="12.95" hidden="1">
      <c r="A26" s="658"/>
      <c r="B26" s="278" t="s">
        <v>288</v>
      </c>
      <c r="C26" s="504">
        <v>45221</v>
      </c>
      <c r="D26" s="511"/>
      <c r="E26" s="511"/>
      <c r="F26" s="511"/>
      <c r="G26" s="511"/>
      <c r="H26" s="511"/>
      <c r="I26" s="511"/>
      <c r="J26" s="511"/>
      <c r="K26" s="511"/>
      <c r="L26" s="511"/>
      <c r="M26" s="512"/>
      <c r="N26" s="512"/>
      <c r="O26" s="512"/>
      <c r="P26" s="148"/>
    </row>
    <row r="27" spans="1:16" s="204" customFormat="1" ht="12.95" hidden="1">
      <c r="A27" s="658"/>
      <c r="B27" s="272"/>
      <c r="C27" s="273"/>
      <c r="D27" s="267"/>
      <c r="E27" s="267"/>
      <c r="F27" s="267"/>
      <c r="G27" s="267"/>
      <c r="H27" s="271">
        <f>SUM(H20:H26)</f>
        <v>1749</v>
      </c>
      <c r="I27" s="271">
        <f t="shared" ref="I27" si="3">SUM(I20:I26)</f>
        <v>1023</v>
      </c>
      <c r="J27" s="271">
        <f t="shared" ref="J27" si="4">SUM(J20:J26)</f>
        <v>2230</v>
      </c>
      <c r="K27" s="271">
        <f>SUM(K20:K26)</f>
        <v>110</v>
      </c>
      <c r="L27" s="271">
        <f t="shared" ref="L27" si="5">SUM(L20:L26)</f>
        <v>5</v>
      </c>
      <c r="M27" s="269">
        <f>SUM(M20:M26)</f>
        <v>5</v>
      </c>
      <c r="N27" s="269">
        <f>SUM(N20:N26)</f>
        <v>120</v>
      </c>
      <c r="O27" s="268">
        <f>N27/J27</f>
        <v>5.3811659192825115E-2</v>
      </c>
      <c r="P27" s="272"/>
    </row>
    <row r="28" spans="1:16" ht="168" hidden="1">
      <c r="A28" s="658"/>
      <c r="B28" s="279" t="s">
        <v>289</v>
      </c>
      <c r="C28" s="504">
        <v>45222</v>
      </c>
      <c r="D28" s="504" t="s">
        <v>318</v>
      </c>
      <c r="E28" s="188" t="s">
        <v>319</v>
      </c>
      <c r="F28" s="158"/>
      <c r="G28" s="158"/>
      <c r="H28" s="158">
        <v>298</v>
      </c>
      <c r="I28" s="158">
        <v>60</v>
      </c>
      <c r="J28" s="168">
        <v>335</v>
      </c>
      <c r="K28" s="158">
        <v>23</v>
      </c>
      <c r="L28" s="158">
        <v>0</v>
      </c>
      <c r="M28" s="155">
        <v>3</v>
      </c>
      <c r="N28" s="155">
        <f>SUM(K28,L28,M28)</f>
        <v>26</v>
      </c>
      <c r="O28" s="139">
        <f>N28/J28</f>
        <v>7.7611940298507459E-2</v>
      </c>
      <c r="P28" s="280" t="s">
        <v>320</v>
      </c>
    </row>
    <row r="29" spans="1:16" ht="12.95" hidden="1">
      <c r="A29" s="658"/>
      <c r="B29" s="278" t="s">
        <v>290</v>
      </c>
      <c r="C29" s="504">
        <v>45223</v>
      </c>
      <c r="D29" s="506"/>
      <c r="E29" s="506"/>
      <c r="F29" s="506"/>
      <c r="G29" s="506"/>
      <c r="H29" s="506"/>
      <c r="I29" s="506"/>
      <c r="J29" s="515"/>
      <c r="K29" s="506"/>
      <c r="L29" s="506"/>
      <c r="M29" s="506"/>
      <c r="N29" s="506"/>
      <c r="O29" s="506"/>
      <c r="P29" s="506"/>
    </row>
    <row r="30" spans="1:16" ht="118.5" hidden="1" customHeight="1">
      <c r="A30" s="658"/>
      <c r="B30" s="279" t="s">
        <v>293</v>
      </c>
      <c r="C30" s="504">
        <v>45224</v>
      </c>
      <c r="D30" s="504" t="s">
        <v>321</v>
      </c>
      <c r="E30" s="145" t="s">
        <v>322</v>
      </c>
      <c r="F30" s="122"/>
      <c r="G30" s="122"/>
      <c r="H30" s="168">
        <v>2711</v>
      </c>
      <c r="I30" s="158" t="s">
        <v>323</v>
      </c>
      <c r="J30" s="158">
        <v>625</v>
      </c>
      <c r="K30" s="158">
        <v>110</v>
      </c>
      <c r="L30" s="158">
        <v>6</v>
      </c>
      <c r="M30" s="155">
        <v>43</v>
      </c>
      <c r="N30" s="155">
        <f>SUM(K30,L30,M30)</f>
        <v>159</v>
      </c>
      <c r="O30" s="139">
        <f>N30/J30</f>
        <v>0.25440000000000002</v>
      </c>
      <c r="P30" s="280" t="s">
        <v>324</v>
      </c>
    </row>
    <row r="31" spans="1:16" ht="15.75" hidden="1" customHeight="1">
      <c r="A31" s="658"/>
      <c r="B31" s="278" t="s">
        <v>294</v>
      </c>
      <c r="C31" s="504">
        <v>45225</v>
      </c>
      <c r="D31" s="506"/>
      <c r="E31" s="507"/>
      <c r="F31" s="507"/>
      <c r="G31" s="507"/>
      <c r="H31" s="511"/>
      <c r="I31" s="511"/>
      <c r="J31" s="511"/>
      <c r="K31" s="511"/>
      <c r="L31" s="511"/>
      <c r="M31" s="512"/>
      <c r="N31" s="512"/>
      <c r="O31" s="512"/>
      <c r="P31" s="148"/>
    </row>
    <row r="32" spans="1:16" ht="72" hidden="1">
      <c r="A32" s="658"/>
      <c r="B32" s="279" t="s">
        <v>325</v>
      </c>
      <c r="C32" s="504">
        <v>45226</v>
      </c>
      <c r="D32" s="504" t="s">
        <v>314</v>
      </c>
      <c r="E32" s="188" t="s">
        <v>326</v>
      </c>
      <c r="F32" s="122"/>
      <c r="G32" s="122"/>
      <c r="H32" s="203">
        <v>581</v>
      </c>
      <c r="I32" s="158">
        <v>309</v>
      </c>
      <c r="J32" s="168">
        <v>808</v>
      </c>
      <c r="K32" s="158">
        <v>23</v>
      </c>
      <c r="L32" s="158">
        <v>1</v>
      </c>
      <c r="M32" s="155">
        <v>31</v>
      </c>
      <c r="N32" s="155">
        <f>SUM(K32,L32,M32)</f>
        <v>55</v>
      </c>
      <c r="O32" s="139">
        <f>N32/J32</f>
        <v>6.8069306930693074E-2</v>
      </c>
      <c r="P32" s="280" t="s">
        <v>327</v>
      </c>
    </row>
    <row r="33" spans="1:16" ht="15.75" hidden="1" customHeight="1">
      <c r="A33" s="658"/>
      <c r="B33" s="278" t="s">
        <v>299</v>
      </c>
      <c r="C33" s="504">
        <v>45227</v>
      </c>
      <c r="D33" s="506"/>
      <c r="E33" s="507"/>
      <c r="F33" s="507"/>
      <c r="G33" s="507"/>
      <c r="H33" s="511"/>
      <c r="I33" s="511"/>
      <c r="J33" s="511"/>
      <c r="K33" s="511"/>
      <c r="L33" s="511"/>
      <c r="M33" s="511"/>
      <c r="N33" s="511"/>
      <c r="O33" s="511"/>
      <c r="P33" s="148"/>
    </row>
    <row r="34" spans="1:16" ht="15.75" hidden="1" customHeight="1">
      <c r="A34" s="658"/>
      <c r="B34" s="278" t="s">
        <v>288</v>
      </c>
      <c r="C34" s="504">
        <v>45228</v>
      </c>
      <c r="D34" s="506"/>
      <c r="E34" s="507"/>
      <c r="F34" s="507"/>
      <c r="G34" s="507"/>
      <c r="H34" s="511"/>
      <c r="I34" s="511"/>
      <c r="J34" s="511"/>
      <c r="K34" s="511"/>
      <c r="L34" s="511"/>
      <c r="M34" s="511"/>
      <c r="N34" s="511"/>
      <c r="O34" s="511"/>
      <c r="P34" s="148"/>
    </row>
    <row r="35" spans="1:16" s="204" customFormat="1" ht="15.75" hidden="1" customHeight="1">
      <c r="A35" s="658"/>
      <c r="B35" s="270"/>
      <c r="C35" s="270"/>
      <c r="D35" s="267"/>
      <c r="E35" s="270"/>
      <c r="F35" s="270"/>
      <c r="G35" s="270"/>
      <c r="H35" s="271">
        <f>SUM(H28:H34)</f>
        <v>3590</v>
      </c>
      <c r="I35" s="271">
        <f t="shared" ref="I35" si="6">SUM(I28:I34)</f>
        <v>369</v>
      </c>
      <c r="J35" s="271">
        <f t="shared" ref="J35" si="7">SUM(J28:J34)</f>
        <v>1768</v>
      </c>
      <c r="K35" s="271">
        <f>SUM(K28:K34)</f>
        <v>156</v>
      </c>
      <c r="L35" s="271">
        <f t="shared" ref="L35" si="8">SUM(L28:L34)</f>
        <v>7</v>
      </c>
      <c r="M35" s="269">
        <f>SUM(M28:M34)</f>
        <v>77</v>
      </c>
      <c r="N35" s="269">
        <f>SUM(N28:N34)</f>
        <v>240</v>
      </c>
      <c r="O35" s="268">
        <f>N35/J35</f>
        <v>0.13574660633484162</v>
      </c>
      <c r="P35" s="270"/>
    </row>
    <row r="36" spans="1:16" ht="15.75" hidden="1" customHeight="1">
      <c r="A36" s="658"/>
      <c r="B36" s="278" t="s">
        <v>289</v>
      </c>
      <c r="C36" s="504">
        <v>45229</v>
      </c>
      <c r="D36" s="506"/>
      <c r="E36" s="507"/>
      <c r="F36" s="507"/>
      <c r="G36" s="507"/>
      <c r="H36" s="511"/>
      <c r="I36" s="511"/>
      <c r="J36" s="511"/>
      <c r="K36" s="511"/>
      <c r="L36" s="511"/>
      <c r="M36" s="511"/>
      <c r="N36" s="511"/>
      <c r="O36" s="511"/>
      <c r="P36" s="148"/>
    </row>
    <row r="37" spans="1:16" ht="92.25" hidden="1" customHeight="1">
      <c r="A37" s="658"/>
      <c r="B37" s="279" t="s">
        <v>290</v>
      </c>
      <c r="C37" s="504">
        <v>45230</v>
      </c>
      <c r="D37" s="504" t="s">
        <v>321</v>
      </c>
      <c r="E37" s="188" t="s">
        <v>328</v>
      </c>
      <c r="F37" s="122"/>
      <c r="G37" s="122"/>
      <c r="H37" s="158">
        <v>377</v>
      </c>
      <c r="I37" s="158">
        <v>85</v>
      </c>
      <c r="J37" s="158">
        <v>400</v>
      </c>
      <c r="K37" s="158">
        <v>25</v>
      </c>
      <c r="L37" s="158">
        <v>2</v>
      </c>
      <c r="M37" s="155">
        <v>8</v>
      </c>
      <c r="N37" s="155">
        <f>SUM(K37,L37,M37)</f>
        <v>35</v>
      </c>
      <c r="O37" s="139">
        <f>N37/J37</f>
        <v>8.7499999999999994E-2</v>
      </c>
      <c r="P37" s="280" t="s">
        <v>329</v>
      </c>
    </row>
    <row r="38" spans="1:16" ht="20.100000000000001" hidden="1">
      <c r="A38" s="228"/>
      <c r="B38" s="656"/>
      <c r="C38" s="656"/>
      <c r="D38" s="656"/>
      <c r="E38" s="657" t="s">
        <v>330</v>
      </c>
      <c r="F38" s="657"/>
      <c r="G38" s="231"/>
      <c r="H38" s="229">
        <f>SUM(H5:H37)</f>
        <v>17807</v>
      </c>
      <c r="I38" s="229">
        <f t="shared" ref="I38:L38" si="9">SUM(I5:I37)</f>
        <v>8613</v>
      </c>
      <c r="J38" s="229">
        <f t="shared" si="9"/>
        <v>14556</v>
      </c>
      <c r="K38" s="229">
        <f t="shared" si="9"/>
        <v>973</v>
      </c>
      <c r="L38" s="229">
        <f t="shared" si="9"/>
        <v>48</v>
      </c>
      <c r="M38" s="232">
        <f>SUM(M5:M37)</f>
        <v>342</v>
      </c>
      <c r="N38" s="229">
        <f>SUM(K38,L38,M38)</f>
        <v>1363</v>
      </c>
      <c r="O38" s="230">
        <f>N38/J38</f>
        <v>9.3638362187414129E-2</v>
      </c>
      <c r="P38" s="229"/>
    </row>
    <row r="39" spans="1:16" ht="15.75" hidden="1" customHeight="1">
      <c r="A39" s="668" t="s">
        <v>109</v>
      </c>
      <c r="B39" s="278" t="s">
        <v>293</v>
      </c>
      <c r="C39" s="504">
        <v>45231</v>
      </c>
      <c r="D39" s="506"/>
      <c r="E39" s="506"/>
      <c r="F39" s="506"/>
      <c r="G39" s="506"/>
      <c r="H39" s="511"/>
      <c r="I39" s="511"/>
      <c r="J39" s="511"/>
      <c r="K39" s="511"/>
      <c r="L39" s="511"/>
      <c r="M39" s="511"/>
      <c r="N39" s="511"/>
      <c r="O39" s="511"/>
      <c r="P39" s="148"/>
    </row>
    <row r="40" spans="1:16" ht="130.5" hidden="1" customHeight="1">
      <c r="A40" s="668"/>
      <c r="B40" s="279" t="s">
        <v>294</v>
      </c>
      <c r="C40" s="504">
        <v>45232</v>
      </c>
      <c r="D40" s="504" t="s">
        <v>296</v>
      </c>
      <c r="E40" s="504" t="s">
        <v>331</v>
      </c>
      <c r="F40" s="504"/>
      <c r="G40" s="504"/>
      <c r="H40" s="168">
        <v>4859</v>
      </c>
      <c r="I40" s="158" t="s">
        <v>323</v>
      </c>
      <c r="J40" s="168">
        <v>6374</v>
      </c>
      <c r="K40" s="158">
        <v>81</v>
      </c>
      <c r="L40" s="158">
        <v>3</v>
      </c>
      <c r="M40" s="155">
        <v>107</v>
      </c>
      <c r="N40" s="155">
        <f>SUM(K40,L40,M40)</f>
        <v>191</v>
      </c>
      <c r="O40" s="139">
        <f>N40/J40</f>
        <v>2.9965484781926576E-2</v>
      </c>
      <c r="P40" s="280" t="s">
        <v>332</v>
      </c>
    </row>
    <row r="41" spans="1:16" ht="134.25" hidden="1" customHeight="1">
      <c r="A41" s="668"/>
      <c r="B41" s="279" t="s">
        <v>295</v>
      </c>
      <c r="C41" s="504">
        <v>45233</v>
      </c>
      <c r="D41" s="504" t="s">
        <v>314</v>
      </c>
      <c r="E41" s="504" t="s">
        <v>333</v>
      </c>
      <c r="F41" s="504"/>
      <c r="G41" s="504"/>
      <c r="H41" s="158">
        <v>319</v>
      </c>
      <c r="I41" s="158">
        <v>78</v>
      </c>
      <c r="J41" s="158">
        <v>454</v>
      </c>
      <c r="K41" s="158">
        <v>16</v>
      </c>
      <c r="L41" s="158">
        <v>2</v>
      </c>
      <c r="M41" s="504" t="s">
        <v>323</v>
      </c>
      <c r="N41" s="155">
        <f>SUM(K41,L41,M41)</f>
        <v>18</v>
      </c>
      <c r="O41" s="139">
        <f>N41/J41</f>
        <v>3.9647577092511016E-2</v>
      </c>
      <c r="P41" s="280" t="s">
        <v>334</v>
      </c>
    </row>
    <row r="42" spans="1:16" ht="15.75" hidden="1" customHeight="1">
      <c r="A42" s="668"/>
      <c r="B42" s="278" t="s">
        <v>299</v>
      </c>
      <c r="C42" s="504">
        <v>45234</v>
      </c>
      <c r="D42" s="506"/>
      <c r="E42" s="506"/>
      <c r="F42" s="506"/>
      <c r="G42" s="506"/>
      <c r="H42" s="506"/>
      <c r="I42" s="506"/>
      <c r="J42" s="506"/>
      <c r="K42" s="506"/>
      <c r="L42" s="506"/>
      <c r="M42" s="506"/>
      <c r="N42" s="506"/>
      <c r="O42" s="506"/>
      <c r="P42" s="506"/>
    </row>
    <row r="43" spans="1:16" ht="15.75" hidden="1" customHeight="1">
      <c r="A43" s="668"/>
      <c r="B43" s="278" t="s">
        <v>288</v>
      </c>
      <c r="C43" s="504">
        <v>45235</v>
      </c>
      <c r="D43" s="506"/>
      <c r="E43" s="506"/>
      <c r="F43" s="506"/>
      <c r="G43" s="506"/>
      <c r="H43" s="506"/>
      <c r="I43" s="506"/>
      <c r="J43" s="506"/>
      <c r="K43" s="506"/>
      <c r="L43" s="506"/>
      <c r="M43" s="506"/>
      <c r="N43" s="506"/>
      <c r="O43" s="506"/>
      <c r="P43" s="506"/>
    </row>
    <row r="44" spans="1:16" s="204" customFormat="1" ht="15.75" hidden="1" customHeight="1">
      <c r="A44" s="668"/>
      <c r="B44" s="270"/>
      <c r="C44" s="270"/>
      <c r="D44" s="267"/>
      <c r="E44" s="270"/>
      <c r="F44" s="270"/>
      <c r="G44" s="270"/>
      <c r="H44" s="271">
        <f>SUM(H37:H43)</f>
        <v>23362</v>
      </c>
      <c r="I44" s="271">
        <f t="shared" ref="I44" si="10">SUM(I37:I43)</f>
        <v>8776</v>
      </c>
      <c r="J44" s="271">
        <f t="shared" ref="J44" si="11">SUM(J37:J43)</f>
        <v>21784</v>
      </c>
      <c r="K44" s="271">
        <f>SUM(K37:K43)</f>
        <v>1095</v>
      </c>
      <c r="L44" s="271">
        <f t="shared" ref="L44" si="12">SUM(L37:L43)</f>
        <v>55</v>
      </c>
      <c r="M44" s="269">
        <f>SUM(M40,M37)</f>
        <v>115</v>
      </c>
      <c r="N44" s="269">
        <f>SUM(N40,N37)</f>
        <v>226</v>
      </c>
      <c r="O44" s="268">
        <f>N44/J44</f>
        <v>1.0374586852735953E-2</v>
      </c>
      <c r="P44" s="270"/>
    </row>
    <row r="45" spans="1:16" ht="111.95" hidden="1">
      <c r="A45" s="668"/>
      <c r="B45" s="279" t="s">
        <v>289</v>
      </c>
      <c r="C45" s="504">
        <v>45236</v>
      </c>
      <c r="D45" s="504" t="s">
        <v>321</v>
      </c>
      <c r="E45" s="341" t="s">
        <v>335</v>
      </c>
      <c r="F45" s="504"/>
      <c r="G45" s="504"/>
      <c r="H45" s="158">
        <v>305</v>
      </c>
      <c r="I45" s="158">
        <v>47</v>
      </c>
      <c r="J45" s="158">
        <v>329</v>
      </c>
      <c r="K45" s="158">
        <v>21</v>
      </c>
      <c r="L45" s="158">
        <v>3</v>
      </c>
      <c r="M45" s="155">
        <v>1</v>
      </c>
      <c r="N45" s="155">
        <f>SUM(K45,L45,M45)</f>
        <v>25</v>
      </c>
      <c r="O45" s="139">
        <f>N45/J45</f>
        <v>7.598784194528875E-2</v>
      </c>
      <c r="P45" s="504" t="s">
        <v>336</v>
      </c>
    </row>
    <row r="46" spans="1:16" ht="104.25" hidden="1" customHeight="1">
      <c r="A46" s="668"/>
      <c r="B46" s="279" t="s">
        <v>290</v>
      </c>
      <c r="C46" s="504">
        <v>45237</v>
      </c>
      <c r="D46" s="158" t="s">
        <v>314</v>
      </c>
      <c r="E46" s="341" t="s">
        <v>337</v>
      </c>
      <c r="F46" s="504"/>
      <c r="G46" s="504"/>
      <c r="H46" s="168">
        <v>1951</v>
      </c>
      <c r="I46" s="168">
        <v>1608</v>
      </c>
      <c r="J46" s="168">
        <v>2953</v>
      </c>
      <c r="K46" s="168">
        <v>56</v>
      </c>
      <c r="L46" s="168">
        <v>4</v>
      </c>
      <c r="M46" s="504" t="s">
        <v>323</v>
      </c>
      <c r="N46" s="155">
        <f>SUM(K46,L46,M46)</f>
        <v>60</v>
      </c>
      <c r="O46" s="139">
        <f>N46/J46</f>
        <v>2.031832035218422E-2</v>
      </c>
      <c r="P46" s="504"/>
    </row>
    <row r="47" spans="1:16" ht="12.95" hidden="1">
      <c r="A47" s="668"/>
      <c r="B47" s="278" t="s">
        <v>293</v>
      </c>
      <c r="C47" s="504">
        <v>45238</v>
      </c>
      <c r="D47" s="506"/>
      <c r="E47" s="506"/>
      <c r="F47" s="506"/>
      <c r="G47" s="506"/>
      <c r="H47" s="506"/>
      <c r="I47" s="506"/>
      <c r="J47" s="506"/>
      <c r="K47" s="506"/>
      <c r="L47" s="506"/>
      <c r="M47" s="506"/>
      <c r="N47" s="506"/>
      <c r="O47" s="506"/>
      <c r="P47" s="506"/>
    </row>
    <row r="48" spans="1:16" ht="205.5" hidden="1" customHeight="1">
      <c r="A48" s="668"/>
      <c r="B48" s="281" t="s">
        <v>338</v>
      </c>
      <c r="C48" s="504">
        <v>45239</v>
      </c>
      <c r="D48" s="158" t="s">
        <v>314</v>
      </c>
      <c r="E48" s="341" t="s">
        <v>339</v>
      </c>
      <c r="F48" s="341"/>
      <c r="G48" s="341"/>
      <c r="H48" s="168">
        <v>2052</v>
      </c>
      <c r="I48" s="168" t="s">
        <v>323</v>
      </c>
      <c r="J48" s="168">
        <v>2835</v>
      </c>
      <c r="K48" s="168">
        <v>39</v>
      </c>
      <c r="L48" s="168">
        <v>4</v>
      </c>
      <c r="M48" s="168">
        <v>33</v>
      </c>
      <c r="N48" s="155">
        <f>SUM(K48,L48,M48)</f>
        <v>76</v>
      </c>
      <c r="O48" s="139">
        <f>N48/J48</f>
        <v>2.6807760141093474E-2</v>
      </c>
      <c r="P48" s="504" t="s">
        <v>340</v>
      </c>
    </row>
    <row r="49" spans="1:16" ht="20.25" hidden="1" customHeight="1">
      <c r="A49" s="668"/>
      <c r="B49" s="278" t="s">
        <v>295</v>
      </c>
      <c r="C49" s="504">
        <v>45240</v>
      </c>
      <c r="D49" s="511"/>
      <c r="E49" s="516"/>
      <c r="F49" s="511"/>
      <c r="G49" s="511"/>
      <c r="H49" s="511"/>
      <c r="I49" s="511"/>
      <c r="J49" s="511"/>
      <c r="K49" s="511"/>
      <c r="L49" s="511"/>
      <c r="M49" s="212"/>
      <c r="N49" s="212"/>
      <c r="O49" s="212"/>
      <c r="P49" s="213"/>
    </row>
    <row r="50" spans="1:16" ht="158.25" hidden="1" customHeight="1">
      <c r="A50" s="668"/>
      <c r="B50" s="279" t="s">
        <v>299</v>
      </c>
      <c r="C50" s="504">
        <v>45241</v>
      </c>
      <c r="D50" s="158" t="s">
        <v>307</v>
      </c>
      <c r="E50" s="122" t="s">
        <v>341</v>
      </c>
      <c r="F50" s="122"/>
      <c r="G50" s="122"/>
      <c r="H50" s="168">
        <v>1968</v>
      </c>
      <c r="I50" s="158">
        <v>30</v>
      </c>
      <c r="J50" s="158">
        <v>910</v>
      </c>
      <c r="K50" s="158">
        <v>77</v>
      </c>
      <c r="L50" s="158">
        <v>6</v>
      </c>
      <c r="M50" s="168">
        <v>56</v>
      </c>
      <c r="N50" s="155">
        <f>SUM(K50,L50,M50)</f>
        <v>139</v>
      </c>
      <c r="O50" s="139">
        <f>N50/J50</f>
        <v>0.15274725274725276</v>
      </c>
    </row>
    <row r="51" spans="1:16" ht="12.95" hidden="1">
      <c r="A51" s="668"/>
      <c r="B51" s="278" t="s">
        <v>288</v>
      </c>
      <c r="C51" s="504">
        <v>45242</v>
      </c>
      <c r="D51" s="511"/>
      <c r="E51" s="516"/>
      <c r="F51" s="516"/>
      <c r="G51" s="516"/>
      <c r="H51" s="516"/>
      <c r="I51" s="516"/>
      <c r="J51" s="516"/>
      <c r="K51" s="516"/>
      <c r="L51" s="516"/>
      <c r="M51" s="516"/>
      <c r="N51" s="516"/>
      <c r="O51" s="516"/>
      <c r="P51" s="516"/>
    </row>
    <row r="52" spans="1:16" s="204" customFormat="1" ht="12.95" hidden="1">
      <c r="A52" s="668"/>
      <c r="B52" s="270"/>
      <c r="C52" s="270"/>
      <c r="D52" s="267"/>
      <c r="E52" s="270"/>
      <c r="F52" s="270"/>
      <c r="G52" s="270"/>
      <c r="H52" s="271">
        <f>SUM(H45:H51)</f>
        <v>6276</v>
      </c>
      <c r="I52" s="271">
        <f t="shared" ref="I52" si="13">SUM(I45:I51)</f>
        <v>1685</v>
      </c>
      <c r="J52" s="271">
        <f t="shared" ref="J52" si="14">SUM(J45:J51)</f>
        <v>7027</v>
      </c>
      <c r="K52" s="271">
        <f>SUM(K45:K51)</f>
        <v>193</v>
      </c>
      <c r="L52" s="271">
        <f t="shared" ref="L52" si="15">SUM(L45:L51)</f>
        <v>17</v>
      </c>
      <c r="M52" s="269">
        <f>SUM(M45,M48,M50)</f>
        <v>90</v>
      </c>
      <c r="N52" s="269">
        <f>SUM(N50,N48,N46,N45)</f>
        <v>300</v>
      </c>
      <c r="O52" s="268">
        <f>N52/J52</f>
        <v>4.2692471894122667E-2</v>
      </c>
      <c r="P52" s="270"/>
    </row>
    <row r="53" spans="1:16" ht="12.95" hidden="1">
      <c r="A53" s="668"/>
      <c r="B53" s="278" t="s">
        <v>289</v>
      </c>
      <c r="C53" s="504">
        <v>45243</v>
      </c>
      <c r="D53" s="511"/>
      <c r="E53" s="516"/>
      <c r="F53" s="516"/>
      <c r="G53" s="516"/>
      <c r="H53" s="516"/>
      <c r="I53" s="516"/>
      <c r="J53" s="516"/>
      <c r="K53" s="516"/>
      <c r="L53" s="516"/>
      <c r="M53" s="516"/>
      <c r="N53" s="516"/>
      <c r="O53" s="516"/>
      <c r="P53" s="516"/>
    </row>
    <row r="54" spans="1:16" ht="150" hidden="1" customHeight="1">
      <c r="A54" s="668"/>
      <c r="B54" s="279" t="s">
        <v>290</v>
      </c>
      <c r="C54" s="504">
        <v>45244</v>
      </c>
      <c r="D54" s="504" t="s">
        <v>321</v>
      </c>
      <c r="E54" s="341" t="s">
        <v>342</v>
      </c>
      <c r="F54" s="341"/>
      <c r="G54" s="341"/>
      <c r="H54" s="158">
        <v>819</v>
      </c>
      <c r="I54" s="158">
        <v>420</v>
      </c>
      <c r="J54" s="168">
        <v>1244</v>
      </c>
      <c r="K54" s="158">
        <v>47</v>
      </c>
      <c r="L54" s="158">
        <v>5</v>
      </c>
      <c r="M54" s="158" t="s">
        <v>323</v>
      </c>
      <c r="N54" s="155">
        <f t="shared" ref="N54:N59" si="16">SUM(K54,L54,M54)</f>
        <v>52</v>
      </c>
      <c r="O54" s="139">
        <f t="shared" ref="O54:O61" si="17">N54/J54</f>
        <v>4.1800643086816719E-2</v>
      </c>
      <c r="P54" s="341"/>
    </row>
    <row r="55" spans="1:16" ht="122.25" hidden="1" customHeight="1">
      <c r="A55" s="668"/>
      <c r="B55" s="279" t="s">
        <v>293</v>
      </c>
      <c r="C55" s="504">
        <v>45245</v>
      </c>
      <c r="D55" s="504" t="s">
        <v>321</v>
      </c>
      <c r="E55" s="341" t="s">
        <v>343</v>
      </c>
      <c r="F55" s="341"/>
      <c r="G55" s="341"/>
      <c r="H55" s="158">
        <v>390</v>
      </c>
      <c r="I55" s="158">
        <v>88</v>
      </c>
      <c r="J55" s="158">
        <v>450</v>
      </c>
      <c r="K55" s="158">
        <v>40</v>
      </c>
      <c r="L55" s="158">
        <v>2</v>
      </c>
      <c r="M55" s="158">
        <v>6</v>
      </c>
      <c r="N55" s="155">
        <f t="shared" si="16"/>
        <v>48</v>
      </c>
      <c r="O55" s="139">
        <f t="shared" si="17"/>
        <v>0.10666666666666667</v>
      </c>
      <c r="P55" s="341"/>
    </row>
    <row r="56" spans="1:16" ht="159.75" hidden="1" customHeight="1">
      <c r="A56" s="668"/>
      <c r="B56" s="279" t="s">
        <v>294</v>
      </c>
      <c r="C56" s="504">
        <v>45246</v>
      </c>
      <c r="D56" s="504" t="s">
        <v>321</v>
      </c>
      <c r="E56" s="341" t="s">
        <v>344</v>
      </c>
      <c r="F56" s="341" t="s">
        <v>345</v>
      </c>
      <c r="G56" s="341"/>
      <c r="H56" s="158">
        <v>542</v>
      </c>
      <c r="I56" s="158">
        <v>202</v>
      </c>
      <c r="J56" s="158">
        <v>616</v>
      </c>
      <c r="K56" s="158">
        <v>27</v>
      </c>
      <c r="L56" s="158">
        <v>0</v>
      </c>
      <c r="M56" s="158">
        <v>5</v>
      </c>
      <c r="N56" s="155">
        <f t="shared" si="16"/>
        <v>32</v>
      </c>
      <c r="O56" s="139">
        <f t="shared" si="17"/>
        <v>5.1948051948051951E-2</v>
      </c>
      <c r="P56" s="341"/>
    </row>
    <row r="57" spans="1:16" ht="122.25" hidden="1" customHeight="1">
      <c r="A57" s="668"/>
      <c r="B57" s="279" t="s">
        <v>295</v>
      </c>
      <c r="C57" s="504">
        <v>45247</v>
      </c>
      <c r="D57" s="158" t="s">
        <v>346</v>
      </c>
      <c r="E57" s="341" t="s">
        <v>347</v>
      </c>
      <c r="F57" s="122"/>
      <c r="G57" s="122"/>
      <c r="H57" s="158">
        <v>257</v>
      </c>
      <c r="I57" s="158">
        <v>42</v>
      </c>
      <c r="J57" s="158">
        <v>304</v>
      </c>
      <c r="K57" s="158">
        <v>26</v>
      </c>
      <c r="L57" s="158">
        <v>1</v>
      </c>
      <c r="M57" s="225">
        <v>3</v>
      </c>
      <c r="N57" s="155">
        <f t="shared" si="16"/>
        <v>30</v>
      </c>
      <c r="O57" s="139">
        <f t="shared" si="17"/>
        <v>9.8684210526315791E-2</v>
      </c>
    </row>
    <row r="58" spans="1:16" ht="104.25" hidden="1" customHeight="1">
      <c r="A58" s="668"/>
      <c r="B58" s="279" t="s">
        <v>299</v>
      </c>
      <c r="C58" s="504">
        <v>45248</v>
      </c>
      <c r="D58" s="504" t="s">
        <v>348</v>
      </c>
      <c r="E58" s="341" t="s">
        <v>349</v>
      </c>
      <c r="F58" s="341"/>
      <c r="G58" s="341"/>
      <c r="H58" s="158">
        <v>202</v>
      </c>
      <c r="I58" s="158">
        <v>25</v>
      </c>
      <c r="J58" s="158">
        <v>208</v>
      </c>
      <c r="K58" s="158">
        <v>17</v>
      </c>
      <c r="L58" s="158">
        <v>1</v>
      </c>
      <c r="M58" s="158">
        <v>2</v>
      </c>
      <c r="N58" s="155">
        <f t="shared" si="16"/>
        <v>20</v>
      </c>
      <c r="O58" s="139">
        <f t="shared" si="17"/>
        <v>9.6153846153846159E-2</v>
      </c>
      <c r="P58" s="341"/>
    </row>
    <row r="59" spans="1:16" ht="102.75" hidden="1" customHeight="1">
      <c r="A59" s="668"/>
      <c r="B59" s="279" t="s">
        <v>288</v>
      </c>
      <c r="C59" s="504">
        <v>45249</v>
      </c>
      <c r="D59" s="504" t="s">
        <v>350</v>
      </c>
      <c r="E59" s="341" t="s">
        <v>351</v>
      </c>
      <c r="F59" s="341"/>
      <c r="G59" s="341"/>
      <c r="H59" s="158">
        <v>223</v>
      </c>
      <c r="I59" s="158">
        <v>34</v>
      </c>
      <c r="J59" s="158">
        <v>234</v>
      </c>
      <c r="K59" s="158">
        <v>14</v>
      </c>
      <c r="L59" s="158">
        <v>0</v>
      </c>
      <c r="M59" s="158">
        <v>1</v>
      </c>
      <c r="N59" s="155">
        <f t="shared" si="16"/>
        <v>15</v>
      </c>
      <c r="O59" s="139">
        <f t="shared" si="17"/>
        <v>6.4102564102564097E-2</v>
      </c>
      <c r="P59" s="341"/>
    </row>
    <row r="60" spans="1:16" s="204" customFormat="1" ht="12.95" hidden="1">
      <c r="A60" s="668"/>
      <c r="B60" s="270"/>
      <c r="C60" s="270"/>
      <c r="D60" s="267"/>
      <c r="E60" s="270"/>
      <c r="F60" s="270"/>
      <c r="G60" s="270"/>
      <c r="H60" s="271">
        <f>SUM(H53:H59)</f>
        <v>2433</v>
      </c>
      <c r="I60" s="271">
        <f t="shared" ref="I60" si="18">SUM(I53:I59)</f>
        <v>811</v>
      </c>
      <c r="J60" s="271">
        <f t="shared" ref="J60" si="19">SUM(J53:J59)</f>
        <v>3056</v>
      </c>
      <c r="K60" s="271">
        <f>SUM(K53:K59)</f>
        <v>171</v>
      </c>
      <c r="L60" s="271">
        <f t="shared" ref="L60" si="20">SUM(L53:L59)</f>
        <v>9</v>
      </c>
      <c r="M60" s="269">
        <f>SUM(M55:M59)</f>
        <v>17</v>
      </c>
      <c r="N60" s="269">
        <f>SUM(N54:N59)</f>
        <v>197</v>
      </c>
      <c r="O60" s="268">
        <f t="shared" si="17"/>
        <v>6.4463350785340309E-2</v>
      </c>
      <c r="P60" s="270"/>
    </row>
    <row r="61" spans="1:16" ht="102.75" hidden="1" customHeight="1">
      <c r="A61" s="668"/>
      <c r="B61" s="279" t="s">
        <v>289</v>
      </c>
      <c r="C61" s="504">
        <v>45250</v>
      </c>
      <c r="D61" s="158" t="s">
        <v>314</v>
      </c>
      <c r="E61" s="341" t="s">
        <v>352</v>
      </c>
      <c r="F61" s="341"/>
      <c r="G61" s="341"/>
      <c r="H61" s="158">
        <v>219</v>
      </c>
      <c r="I61" s="158">
        <v>30</v>
      </c>
      <c r="J61" s="158">
        <v>232</v>
      </c>
      <c r="K61" s="158">
        <v>17</v>
      </c>
      <c r="L61" s="158">
        <v>2</v>
      </c>
      <c r="M61" s="158">
        <v>6</v>
      </c>
      <c r="N61" s="155">
        <f>SUM(K61,L61,M61)</f>
        <v>25</v>
      </c>
      <c r="O61" s="139">
        <f t="shared" si="17"/>
        <v>0.10775862068965517</v>
      </c>
      <c r="P61" s="341"/>
    </row>
    <row r="62" spans="1:16" ht="14.1" hidden="1">
      <c r="A62" s="668"/>
      <c r="B62" s="280" t="s">
        <v>290</v>
      </c>
      <c r="C62" s="504">
        <v>45251</v>
      </c>
      <c r="D62" s="511"/>
      <c r="E62" s="516"/>
      <c r="F62" s="516"/>
      <c r="G62" s="516"/>
      <c r="H62" s="516"/>
      <c r="I62" s="516"/>
      <c r="J62" s="516"/>
      <c r="K62" s="516"/>
      <c r="L62" s="516"/>
      <c r="M62" s="516"/>
      <c r="N62" s="516"/>
      <c r="O62" s="516"/>
      <c r="P62" s="516"/>
    </row>
    <row r="63" spans="1:16" ht="96.75" hidden="1" customHeight="1">
      <c r="A63" s="668"/>
      <c r="B63" s="279" t="s">
        <v>293</v>
      </c>
      <c r="C63" s="504">
        <v>45252</v>
      </c>
      <c r="D63" s="158" t="s">
        <v>314</v>
      </c>
      <c r="E63" s="341" t="s">
        <v>353</v>
      </c>
      <c r="F63" s="122"/>
      <c r="G63" s="122"/>
      <c r="H63" s="158">
        <v>400</v>
      </c>
      <c r="I63" s="158">
        <v>216</v>
      </c>
      <c r="J63" s="158">
        <v>428</v>
      </c>
      <c r="K63" s="158">
        <v>20</v>
      </c>
      <c r="L63" s="158">
        <v>0</v>
      </c>
      <c r="M63" s="225">
        <v>2</v>
      </c>
      <c r="N63" s="155">
        <f>SUM(K63,L63,M63)</f>
        <v>22</v>
      </c>
      <c r="O63" s="139">
        <f>N63/J63</f>
        <v>5.1401869158878503E-2</v>
      </c>
    </row>
    <row r="64" spans="1:16" ht="14.1" hidden="1">
      <c r="A64" s="668"/>
      <c r="B64" s="280" t="s">
        <v>294</v>
      </c>
      <c r="C64" s="504">
        <v>45253</v>
      </c>
      <c r="D64" s="511"/>
      <c r="E64" s="516"/>
      <c r="F64" s="516"/>
      <c r="G64" s="516"/>
      <c r="H64" s="516"/>
      <c r="I64" s="516"/>
      <c r="J64" s="516"/>
      <c r="K64" s="516"/>
      <c r="L64" s="516"/>
      <c r="M64" s="516"/>
      <c r="N64" s="516"/>
      <c r="O64" s="516"/>
      <c r="P64" s="516"/>
    </row>
    <row r="65" spans="1:16" ht="121.5" hidden="1" customHeight="1">
      <c r="A65" s="668"/>
      <c r="B65" s="279" t="s">
        <v>295</v>
      </c>
      <c r="C65" s="504">
        <v>45254</v>
      </c>
      <c r="D65" s="158" t="s">
        <v>307</v>
      </c>
      <c r="E65" s="341" t="s">
        <v>354</v>
      </c>
      <c r="F65" s="341"/>
      <c r="G65" s="341"/>
      <c r="H65" s="158">
        <v>422</v>
      </c>
      <c r="I65" s="158">
        <v>12</v>
      </c>
      <c r="J65" s="158">
        <v>522</v>
      </c>
      <c r="K65" s="158">
        <v>24</v>
      </c>
      <c r="L65" s="158">
        <v>2</v>
      </c>
      <c r="M65" s="158">
        <v>31</v>
      </c>
      <c r="N65" s="157">
        <f>SUM(K65,L65,M65)</f>
        <v>57</v>
      </c>
      <c r="O65" s="517">
        <f>N65/J65</f>
        <v>0.10919540229885058</v>
      </c>
      <c r="P65" s="341"/>
    </row>
    <row r="66" spans="1:16" ht="14.1" hidden="1">
      <c r="A66" s="668"/>
      <c r="B66" s="280" t="s">
        <v>299</v>
      </c>
      <c r="C66" s="504">
        <v>45255</v>
      </c>
      <c r="D66" s="511"/>
      <c r="E66" s="516"/>
      <c r="F66" s="516"/>
      <c r="G66" s="516"/>
      <c r="H66" s="516"/>
      <c r="I66" s="516"/>
      <c r="J66" s="516"/>
      <c r="K66" s="516"/>
      <c r="L66" s="516"/>
      <c r="M66" s="516"/>
      <c r="N66" s="516"/>
      <c r="O66" s="516"/>
      <c r="P66" s="516"/>
    </row>
    <row r="67" spans="1:16" ht="12.95" hidden="1">
      <c r="A67" s="668"/>
      <c r="B67" s="278" t="s">
        <v>288</v>
      </c>
      <c r="C67" s="504">
        <v>45256</v>
      </c>
      <c r="D67" s="511"/>
      <c r="E67" s="516"/>
      <c r="F67" s="516"/>
      <c r="G67" s="516"/>
      <c r="H67" s="516"/>
      <c r="I67" s="516"/>
      <c r="J67" s="516"/>
      <c r="K67" s="516"/>
      <c r="L67" s="516"/>
      <c r="M67" s="516"/>
      <c r="N67" s="516"/>
      <c r="O67" s="516"/>
      <c r="P67" s="516"/>
    </row>
    <row r="68" spans="1:16" s="204" customFormat="1" ht="12.95" hidden="1">
      <c r="A68" s="668"/>
      <c r="B68" s="270"/>
      <c r="C68" s="270"/>
      <c r="D68" s="267"/>
      <c r="E68" s="270"/>
      <c r="F68" s="270"/>
      <c r="G68" s="270"/>
      <c r="H68" s="271">
        <f>SUM(H61:H67)</f>
        <v>1041</v>
      </c>
      <c r="I68" s="271">
        <f t="shared" ref="I68" si="21">SUM(I61:I67)</f>
        <v>258</v>
      </c>
      <c r="J68" s="271">
        <f t="shared" ref="J68" si="22">SUM(J61:J67)</f>
        <v>1182</v>
      </c>
      <c r="K68" s="271">
        <f>SUM(K61:K67)</f>
        <v>61</v>
      </c>
      <c r="L68" s="271">
        <f t="shared" ref="L68" si="23">SUM(L61:L67)</f>
        <v>4</v>
      </c>
      <c r="M68" s="269">
        <f>SUM(M65,M63,M61)</f>
        <v>39</v>
      </c>
      <c r="N68" s="269">
        <f>SUM(N65,N63,N61)</f>
        <v>104</v>
      </c>
      <c r="O68" s="268">
        <f>N68/J68</f>
        <v>8.7986463620981392E-2</v>
      </c>
      <c r="P68" s="270"/>
    </row>
    <row r="69" spans="1:16" ht="14.1" hidden="1">
      <c r="A69" s="668"/>
      <c r="B69" s="280" t="s">
        <v>289</v>
      </c>
      <c r="C69" s="504">
        <v>45257</v>
      </c>
      <c r="D69" s="511"/>
      <c r="E69" s="516"/>
      <c r="F69" s="516"/>
      <c r="G69" s="516"/>
      <c r="H69" s="511"/>
      <c r="I69" s="511"/>
      <c r="J69" s="511"/>
      <c r="K69" s="511"/>
      <c r="L69" s="511"/>
      <c r="M69" s="511"/>
      <c r="N69" s="511"/>
      <c r="O69" s="511"/>
      <c r="P69" s="516"/>
    </row>
    <row r="70" spans="1:16" ht="105" hidden="1" customHeight="1">
      <c r="A70" s="668"/>
      <c r="B70" s="279" t="s">
        <v>290</v>
      </c>
      <c r="C70" s="504">
        <v>45258</v>
      </c>
      <c r="D70" s="158" t="s">
        <v>321</v>
      </c>
      <c r="E70" s="341" t="s">
        <v>355</v>
      </c>
      <c r="F70" s="122"/>
      <c r="G70" s="122"/>
      <c r="H70" s="158">
        <v>271</v>
      </c>
      <c r="I70" s="158">
        <v>74</v>
      </c>
      <c r="J70" s="158">
        <v>320</v>
      </c>
      <c r="K70" s="158">
        <v>33</v>
      </c>
      <c r="L70" s="158">
        <v>1</v>
      </c>
      <c r="M70" s="225">
        <v>1</v>
      </c>
      <c r="N70" s="155">
        <f>SUM(K70,L70,M70)</f>
        <v>35</v>
      </c>
      <c r="O70" s="517">
        <f>N70/J70</f>
        <v>0.109375</v>
      </c>
    </row>
    <row r="71" spans="1:16" ht="174" hidden="1" customHeight="1">
      <c r="A71" s="668"/>
      <c r="B71" s="279" t="s">
        <v>293</v>
      </c>
      <c r="C71" s="504">
        <v>45259</v>
      </c>
      <c r="D71" s="158"/>
      <c r="E71" s="341" t="s">
        <v>356</v>
      </c>
      <c r="F71" s="341"/>
      <c r="G71" s="341"/>
      <c r="H71" s="168">
        <v>1003</v>
      </c>
      <c r="I71" s="158">
        <v>285</v>
      </c>
      <c r="J71" s="168">
        <v>1618</v>
      </c>
      <c r="K71" s="158">
        <v>45</v>
      </c>
      <c r="L71" s="158">
        <v>8</v>
      </c>
      <c r="M71" s="158" t="s">
        <v>323</v>
      </c>
      <c r="N71" s="155">
        <f>SUM(K71,L71,M71)</f>
        <v>53</v>
      </c>
      <c r="O71" s="517">
        <f>N71/J71</f>
        <v>3.2756489493201486E-2</v>
      </c>
      <c r="P71" s="341" t="s">
        <v>357</v>
      </c>
    </row>
    <row r="72" spans="1:16" ht="12.95" hidden="1">
      <c r="A72" s="668"/>
      <c r="B72" s="278" t="s">
        <v>294</v>
      </c>
      <c r="C72" s="504">
        <v>45260</v>
      </c>
      <c r="D72" s="511"/>
      <c r="E72" s="516"/>
      <c r="F72" s="516"/>
      <c r="G72" s="516"/>
      <c r="H72" s="516"/>
      <c r="I72" s="516"/>
      <c r="J72" s="516"/>
      <c r="K72" s="516"/>
      <c r="L72" s="516"/>
      <c r="M72" s="516"/>
      <c r="N72" s="516"/>
      <c r="O72" s="516"/>
      <c r="P72" s="516"/>
    </row>
    <row r="73" spans="1:16" ht="20.100000000000001" hidden="1">
      <c r="A73" s="228"/>
      <c r="B73" s="656"/>
      <c r="C73" s="656"/>
      <c r="D73" s="656"/>
      <c r="E73" s="657" t="s">
        <v>330</v>
      </c>
      <c r="F73" s="657"/>
      <c r="G73" s="231"/>
      <c r="H73" s="229">
        <f>SUM(H39:H72)</f>
        <v>49314</v>
      </c>
      <c r="I73" s="229">
        <f t="shared" ref="I73:L73" si="24">SUM(I39:I72)</f>
        <v>14721</v>
      </c>
      <c r="J73" s="229">
        <f t="shared" si="24"/>
        <v>53080</v>
      </c>
      <c r="K73" s="229">
        <f t="shared" si="24"/>
        <v>2120</v>
      </c>
      <c r="L73" s="229">
        <f t="shared" si="24"/>
        <v>129</v>
      </c>
      <c r="M73" s="231">
        <f>SUM(M39:M72)</f>
        <v>515</v>
      </c>
      <c r="N73" s="229">
        <f>SUM(N71,N70,N65,N63,N61,N59,N58,N57,N56,N55,N54,N50,N48,N46,N45,N41,N40)</f>
        <v>898</v>
      </c>
      <c r="O73" s="230">
        <f>N73/J73</f>
        <v>1.6917859834212508E-2</v>
      </c>
      <c r="P73" s="229"/>
    </row>
    <row r="74" spans="1:16" ht="205.5" hidden="1" customHeight="1">
      <c r="A74" s="662" t="s">
        <v>110</v>
      </c>
      <c r="B74" s="279" t="s">
        <v>295</v>
      </c>
      <c r="C74" s="504">
        <v>45261</v>
      </c>
      <c r="D74" s="158" t="s">
        <v>296</v>
      </c>
      <c r="E74" s="341" t="s">
        <v>358</v>
      </c>
      <c r="F74" s="122"/>
      <c r="G74" s="122"/>
      <c r="H74" s="158">
        <v>354</v>
      </c>
      <c r="I74" s="158">
        <v>20</v>
      </c>
      <c r="J74" s="158">
        <v>454</v>
      </c>
      <c r="K74" s="158">
        <v>22</v>
      </c>
      <c r="L74" s="158">
        <v>4</v>
      </c>
      <c r="M74" s="225">
        <v>18</v>
      </c>
      <c r="N74" s="155">
        <f>SUM(K74,L74,M74)</f>
        <v>44</v>
      </c>
      <c r="O74" s="517">
        <f>N74/J74</f>
        <v>9.6916299559471369E-2</v>
      </c>
      <c r="P74" s="341" t="s">
        <v>359</v>
      </c>
    </row>
    <row r="75" spans="1:16" ht="12.95" hidden="1">
      <c r="A75" s="663"/>
      <c r="B75" s="278" t="s">
        <v>299</v>
      </c>
      <c r="C75" s="504">
        <v>45262</v>
      </c>
      <c r="D75" s="511"/>
      <c r="E75" s="516"/>
      <c r="F75" s="516"/>
      <c r="G75" s="516"/>
      <c r="H75" s="511"/>
      <c r="I75" s="511"/>
      <c r="J75" s="511"/>
      <c r="K75" s="511"/>
      <c r="L75" s="511"/>
      <c r="M75" s="511"/>
      <c r="N75" s="511"/>
      <c r="O75" s="511"/>
      <c r="P75" s="516"/>
    </row>
    <row r="76" spans="1:16" ht="12.95" hidden="1">
      <c r="A76" s="663"/>
      <c r="B76" s="278" t="s">
        <v>288</v>
      </c>
      <c r="C76" s="504">
        <v>45263</v>
      </c>
      <c r="D76" s="511"/>
      <c r="E76" s="516"/>
      <c r="F76" s="516"/>
      <c r="G76" s="516"/>
      <c r="H76" s="511"/>
      <c r="I76" s="511"/>
      <c r="J76" s="511"/>
      <c r="K76" s="511"/>
      <c r="L76" s="511"/>
      <c r="M76" s="511"/>
      <c r="N76" s="511"/>
      <c r="O76" s="511"/>
      <c r="P76" s="516"/>
    </row>
    <row r="77" spans="1:16" s="204" customFormat="1" ht="12.95" hidden="1">
      <c r="A77" s="663"/>
      <c r="B77" s="270"/>
      <c r="C77" s="270"/>
      <c r="D77" s="267"/>
      <c r="E77" s="270"/>
      <c r="F77" s="270"/>
      <c r="G77" s="270"/>
      <c r="H77" s="271">
        <f>SUM(H74,H71,H70)</f>
        <v>1628</v>
      </c>
      <c r="I77" s="271">
        <f t="shared" ref="I77:L77" si="25">SUM(I74,I71,I70)</f>
        <v>379</v>
      </c>
      <c r="J77" s="271">
        <f t="shared" si="25"/>
        <v>2392</v>
      </c>
      <c r="K77" s="271">
        <f t="shared" si="25"/>
        <v>100</v>
      </c>
      <c r="L77" s="271">
        <f t="shared" si="25"/>
        <v>13</v>
      </c>
      <c r="M77" s="269">
        <f>SUM(M70,M74)</f>
        <v>19</v>
      </c>
      <c r="N77" s="269">
        <f>SUM(N74,N71,N70)</f>
        <v>132</v>
      </c>
      <c r="O77" s="268">
        <f>N77/J77</f>
        <v>5.5183946488294312E-2</v>
      </c>
      <c r="P77" s="270"/>
    </row>
    <row r="78" spans="1:16" ht="111" hidden="1" customHeight="1">
      <c r="A78" s="663"/>
      <c r="B78" s="279" t="s">
        <v>289</v>
      </c>
      <c r="C78" s="504">
        <v>45264</v>
      </c>
      <c r="D78" s="158" t="s">
        <v>321</v>
      </c>
      <c r="E78" s="341" t="s">
        <v>360</v>
      </c>
      <c r="F78" s="341"/>
      <c r="G78" s="341"/>
      <c r="H78" s="158">
        <v>343</v>
      </c>
      <c r="I78" s="158">
        <v>91</v>
      </c>
      <c r="J78" s="158">
        <v>360</v>
      </c>
      <c r="K78" s="158">
        <v>32</v>
      </c>
      <c r="L78" s="158">
        <v>3</v>
      </c>
      <c r="M78" s="158">
        <v>6</v>
      </c>
      <c r="N78" s="155">
        <f>SUM(K78,L78,M78)</f>
        <v>41</v>
      </c>
      <c r="O78" s="517">
        <f>N78/J78</f>
        <v>0.11388888888888889</v>
      </c>
      <c r="P78" s="341"/>
    </row>
    <row r="79" spans="1:16" ht="12.95" hidden="1">
      <c r="A79" s="663"/>
      <c r="B79" s="278" t="s">
        <v>290</v>
      </c>
      <c r="C79" s="504">
        <v>45265</v>
      </c>
      <c r="D79" s="511"/>
      <c r="E79" s="516"/>
      <c r="F79" s="516"/>
      <c r="G79" s="516"/>
      <c r="H79" s="511"/>
      <c r="I79" s="511"/>
      <c r="J79" s="511"/>
      <c r="K79" s="511"/>
      <c r="L79" s="511"/>
      <c r="M79" s="511"/>
      <c r="N79" s="511"/>
      <c r="O79" s="511"/>
      <c r="P79" s="516"/>
    </row>
    <row r="80" spans="1:16" ht="107.25" hidden="1" customHeight="1">
      <c r="A80" s="663"/>
      <c r="B80" s="279" t="s">
        <v>293</v>
      </c>
      <c r="C80" s="504">
        <v>45266</v>
      </c>
      <c r="D80" s="158" t="s">
        <v>321</v>
      </c>
      <c r="E80" s="341" t="s">
        <v>361</v>
      </c>
      <c r="F80" s="341"/>
      <c r="G80" s="341"/>
      <c r="H80" s="158">
        <v>271</v>
      </c>
      <c r="I80" s="158">
        <v>10</v>
      </c>
      <c r="J80" s="158">
        <v>290</v>
      </c>
      <c r="K80" s="158">
        <v>23</v>
      </c>
      <c r="L80" s="158">
        <v>9</v>
      </c>
      <c r="M80" s="158">
        <v>2</v>
      </c>
      <c r="N80" s="155">
        <f>SUM(K80,L80,M80)</f>
        <v>34</v>
      </c>
      <c r="O80" s="517">
        <f>N80/J80</f>
        <v>0.11724137931034483</v>
      </c>
      <c r="P80" s="341"/>
    </row>
    <row r="81" spans="1:16" ht="12.95" hidden="1">
      <c r="A81" s="663"/>
      <c r="B81" s="278" t="s">
        <v>294</v>
      </c>
      <c r="C81" s="504">
        <v>45267</v>
      </c>
      <c r="D81" s="511"/>
      <c r="E81" s="516"/>
      <c r="F81" s="516"/>
      <c r="G81" s="516"/>
      <c r="H81" s="516"/>
      <c r="I81" s="516"/>
      <c r="J81" s="516"/>
      <c r="K81" s="516"/>
      <c r="L81" s="516"/>
      <c r="M81" s="516"/>
      <c r="N81" s="516"/>
      <c r="O81" s="516"/>
      <c r="P81" s="516"/>
    </row>
    <row r="82" spans="1:16" ht="120" hidden="1" customHeight="1">
      <c r="A82" s="663"/>
      <c r="B82" s="279" t="s">
        <v>295</v>
      </c>
      <c r="C82" s="504">
        <v>45268</v>
      </c>
      <c r="D82" s="158" t="s">
        <v>348</v>
      </c>
      <c r="E82" s="341" t="s">
        <v>362</v>
      </c>
      <c r="F82" s="341"/>
      <c r="G82" s="341"/>
      <c r="H82" s="158">
        <v>229</v>
      </c>
      <c r="I82" s="158">
        <v>18</v>
      </c>
      <c r="J82" s="158">
        <v>231</v>
      </c>
      <c r="K82" s="158">
        <v>19</v>
      </c>
      <c r="L82" s="158">
        <v>1</v>
      </c>
      <c r="M82" s="158">
        <v>4</v>
      </c>
      <c r="N82" s="155">
        <f>SUM(K82,L82,M82)</f>
        <v>24</v>
      </c>
      <c r="O82" s="517">
        <f>N82/J82</f>
        <v>0.1038961038961039</v>
      </c>
      <c r="P82" s="341"/>
    </row>
    <row r="83" spans="1:16" ht="12.95" hidden="1">
      <c r="A83" s="663"/>
      <c r="B83" s="278" t="s">
        <v>299</v>
      </c>
      <c r="C83" s="504">
        <v>45269</v>
      </c>
      <c r="D83" s="511"/>
      <c r="E83" s="516"/>
      <c r="F83" s="516"/>
      <c r="G83" s="516"/>
      <c r="H83" s="516"/>
      <c r="I83" s="516"/>
      <c r="J83" s="516"/>
      <c r="K83" s="516"/>
      <c r="L83" s="516"/>
      <c r="M83" s="516"/>
      <c r="N83" s="518"/>
      <c r="O83" s="519"/>
      <c r="P83" s="516"/>
    </row>
    <row r="84" spans="1:16" ht="12.95" hidden="1">
      <c r="A84" s="663"/>
      <c r="B84" s="278" t="s">
        <v>288</v>
      </c>
      <c r="C84" s="504">
        <v>45270</v>
      </c>
      <c r="D84" s="511"/>
      <c r="E84" s="516"/>
      <c r="F84" s="516"/>
      <c r="G84" s="516"/>
      <c r="H84" s="511"/>
      <c r="I84" s="511"/>
      <c r="J84" s="511"/>
      <c r="K84" s="511"/>
      <c r="L84" s="511"/>
      <c r="M84" s="511"/>
      <c r="N84" s="511"/>
      <c r="O84" s="511"/>
      <c r="P84" s="516"/>
    </row>
    <row r="85" spans="1:16" ht="12.95" hidden="1">
      <c r="A85" s="663"/>
      <c r="B85" s="520"/>
      <c r="C85" s="520"/>
      <c r="D85" s="469"/>
      <c r="E85" s="520"/>
      <c r="F85" s="520"/>
      <c r="G85" s="520"/>
      <c r="H85" s="267">
        <f>SUM(H82,H80,H78)</f>
        <v>843</v>
      </c>
      <c r="I85" s="267">
        <f t="shared" ref="I85:L85" si="26">SUM(I82,I80,I78)</f>
        <v>119</v>
      </c>
      <c r="J85" s="267">
        <f t="shared" si="26"/>
        <v>881</v>
      </c>
      <c r="K85" s="267">
        <f t="shared" si="26"/>
        <v>74</v>
      </c>
      <c r="L85" s="267">
        <f t="shared" si="26"/>
        <v>13</v>
      </c>
      <c r="M85" s="267">
        <f>SUM(M78:M84)</f>
        <v>12</v>
      </c>
      <c r="N85" s="269">
        <f>SUM(N78:N84)</f>
        <v>99</v>
      </c>
      <c r="O85" s="268">
        <f>N85/J85</f>
        <v>0.11237230419977298</v>
      </c>
      <c r="P85" s="520"/>
    </row>
    <row r="86" spans="1:16" ht="12.95" hidden="1">
      <c r="A86" s="663"/>
      <c r="B86" s="278" t="s">
        <v>289</v>
      </c>
      <c r="C86" s="504">
        <v>45271</v>
      </c>
      <c r="D86" s="511"/>
      <c r="E86" s="516"/>
      <c r="F86" s="516"/>
      <c r="G86" s="516"/>
      <c r="H86" s="516"/>
      <c r="I86" s="516"/>
      <c r="J86" s="516"/>
      <c r="K86" s="516"/>
      <c r="L86" s="516"/>
      <c r="M86" s="516"/>
      <c r="N86" s="516"/>
      <c r="O86" s="516"/>
      <c r="P86" s="516"/>
    </row>
    <row r="87" spans="1:16" ht="12.95" hidden="1">
      <c r="A87" s="663"/>
      <c r="B87" s="278" t="s">
        <v>290</v>
      </c>
      <c r="C87" s="504">
        <v>45272</v>
      </c>
      <c r="D87" s="511"/>
      <c r="E87" s="516"/>
      <c r="F87" s="516"/>
      <c r="G87" s="516"/>
      <c r="H87" s="516"/>
      <c r="I87" s="516"/>
      <c r="J87" s="516"/>
      <c r="K87" s="516"/>
      <c r="L87" s="516"/>
      <c r="M87" s="516"/>
      <c r="N87" s="516"/>
      <c r="O87" s="516"/>
      <c r="P87" s="516"/>
    </row>
    <row r="88" spans="1:16" ht="128.25" hidden="1" customHeight="1">
      <c r="A88" s="663"/>
      <c r="B88" s="279" t="s">
        <v>293</v>
      </c>
      <c r="C88" s="504">
        <v>45273</v>
      </c>
      <c r="D88" s="158" t="s">
        <v>307</v>
      </c>
      <c r="E88" s="122" t="s">
        <v>363</v>
      </c>
      <c r="F88" s="341"/>
      <c r="G88" s="341"/>
      <c r="H88" s="168">
        <v>2807</v>
      </c>
      <c r="I88" s="158" t="s">
        <v>323</v>
      </c>
      <c r="J88" s="168">
        <v>3923</v>
      </c>
      <c r="K88" s="158">
        <v>91</v>
      </c>
      <c r="L88" s="158">
        <v>0</v>
      </c>
      <c r="M88" s="158">
        <v>69</v>
      </c>
      <c r="N88" s="155">
        <f>SUM(K88,L88,M88)</f>
        <v>160</v>
      </c>
      <c r="O88" s="517">
        <f>N88/J88</f>
        <v>4.078511343359674E-2</v>
      </c>
      <c r="P88" s="341"/>
    </row>
    <row r="89" spans="1:16" ht="12.95" hidden="1">
      <c r="A89" s="663"/>
      <c r="B89" s="278" t="s">
        <v>294</v>
      </c>
      <c r="C89" s="504">
        <v>45274</v>
      </c>
      <c r="D89" s="511"/>
      <c r="E89" s="516"/>
      <c r="F89" s="516"/>
      <c r="G89" s="516"/>
      <c r="H89" s="516"/>
      <c r="I89" s="516"/>
      <c r="J89" s="516"/>
      <c r="K89" s="516"/>
      <c r="L89" s="516"/>
      <c r="M89" s="516"/>
      <c r="N89" s="516"/>
      <c r="O89" s="516"/>
      <c r="P89" s="516"/>
    </row>
    <row r="90" spans="1:16" ht="134.25" hidden="1" customHeight="1">
      <c r="A90" s="663"/>
      <c r="B90" s="279" t="s">
        <v>295</v>
      </c>
      <c r="C90" s="504">
        <v>45275</v>
      </c>
      <c r="D90" s="158" t="s">
        <v>321</v>
      </c>
      <c r="E90" s="341" t="s">
        <v>364</v>
      </c>
      <c r="F90" s="122"/>
      <c r="G90" s="122"/>
      <c r="H90" s="158">
        <v>243</v>
      </c>
      <c r="I90" s="158">
        <v>23</v>
      </c>
      <c r="J90" s="158">
        <v>296</v>
      </c>
      <c r="K90" s="158">
        <v>27</v>
      </c>
      <c r="L90" s="158">
        <v>3</v>
      </c>
      <c r="M90" s="225">
        <v>0</v>
      </c>
      <c r="N90" s="155">
        <f>SUM(K90,L90,M90)</f>
        <v>30</v>
      </c>
      <c r="O90" s="517">
        <f>N90/J90</f>
        <v>0.10135135135135136</v>
      </c>
    </row>
    <row r="91" spans="1:16" ht="12.95" hidden="1">
      <c r="A91" s="663"/>
      <c r="B91" s="278" t="s">
        <v>299</v>
      </c>
      <c r="C91" s="504">
        <v>45276</v>
      </c>
      <c r="D91" s="511"/>
      <c r="E91" s="516"/>
      <c r="F91" s="516"/>
      <c r="G91" s="516"/>
      <c r="H91" s="516"/>
      <c r="I91" s="516"/>
      <c r="J91" s="516"/>
      <c r="K91" s="516"/>
      <c r="L91" s="516"/>
      <c r="M91" s="516"/>
      <c r="N91" s="516"/>
      <c r="O91" s="516"/>
      <c r="P91" s="516"/>
    </row>
    <row r="92" spans="1:16" ht="12.95" hidden="1">
      <c r="A92" s="663"/>
      <c r="B92" s="278" t="s">
        <v>288</v>
      </c>
      <c r="C92" s="504">
        <v>45277</v>
      </c>
      <c r="D92" s="511"/>
      <c r="E92" s="516"/>
      <c r="F92" s="516"/>
      <c r="G92" s="516"/>
      <c r="H92" s="516"/>
      <c r="I92" s="516"/>
      <c r="J92" s="516"/>
      <c r="K92" s="516"/>
      <c r="L92" s="516"/>
      <c r="M92" s="516"/>
      <c r="N92" s="516"/>
      <c r="O92" s="516"/>
      <c r="P92" s="516"/>
    </row>
    <row r="93" spans="1:16" ht="127.5" hidden="1" customHeight="1">
      <c r="A93" s="663"/>
      <c r="B93" s="279" t="s">
        <v>289</v>
      </c>
      <c r="C93" s="504">
        <v>45278</v>
      </c>
      <c r="D93" s="158" t="s">
        <v>321</v>
      </c>
      <c r="E93" s="341" t="s">
        <v>365</v>
      </c>
      <c r="F93" s="122"/>
      <c r="G93" s="122"/>
      <c r="H93" s="158">
        <v>214</v>
      </c>
      <c r="I93" s="158">
        <v>11</v>
      </c>
      <c r="J93" s="158">
        <v>228</v>
      </c>
      <c r="K93" s="158">
        <v>19</v>
      </c>
      <c r="L93" s="158">
        <v>0</v>
      </c>
      <c r="M93" s="225">
        <v>1</v>
      </c>
      <c r="N93" s="155">
        <f>SUM(K93,L93,M93)</f>
        <v>20</v>
      </c>
      <c r="O93" s="517">
        <f>N93/J93</f>
        <v>8.771929824561403E-2</v>
      </c>
    </row>
    <row r="94" spans="1:16" ht="12.95" hidden="1">
      <c r="A94" s="663"/>
      <c r="B94" s="278" t="s">
        <v>290</v>
      </c>
      <c r="C94" s="504">
        <v>45279</v>
      </c>
      <c r="D94" s="511"/>
      <c r="E94" s="516"/>
      <c r="F94" s="516"/>
      <c r="G94" s="516"/>
      <c r="H94" s="516"/>
      <c r="I94" s="516"/>
      <c r="J94" s="516"/>
      <c r="K94" s="516"/>
      <c r="L94" s="516"/>
      <c r="M94" s="516"/>
      <c r="N94" s="516"/>
      <c r="O94" s="516"/>
      <c r="P94" s="516"/>
    </row>
    <row r="95" spans="1:16" ht="129" hidden="1" customHeight="1">
      <c r="A95" s="663"/>
      <c r="B95" s="276" t="s">
        <v>293</v>
      </c>
      <c r="C95" s="504">
        <v>45280</v>
      </c>
      <c r="D95" s="158" t="s">
        <v>321</v>
      </c>
      <c r="E95" s="341" t="s">
        <v>366</v>
      </c>
      <c r="F95" s="122"/>
      <c r="G95" s="122"/>
      <c r="H95" s="158">
        <v>252</v>
      </c>
      <c r="I95" s="158">
        <v>60</v>
      </c>
      <c r="J95" s="158">
        <v>262</v>
      </c>
      <c r="K95" s="158">
        <v>14</v>
      </c>
      <c r="L95" s="158">
        <v>0</v>
      </c>
      <c r="M95" s="225">
        <v>3</v>
      </c>
      <c r="N95" s="155">
        <f>SUM(K95,L95,M95)</f>
        <v>17</v>
      </c>
      <c r="O95" s="517">
        <f>N95/J95</f>
        <v>6.4885496183206104E-2</v>
      </c>
    </row>
    <row r="96" spans="1:16" ht="12.95" hidden="1">
      <c r="A96" s="663"/>
      <c r="B96" s="278" t="s">
        <v>294</v>
      </c>
      <c r="C96" s="504">
        <v>45281</v>
      </c>
      <c r="D96" s="511"/>
      <c r="E96" s="516"/>
      <c r="F96" s="516"/>
      <c r="G96" s="516"/>
      <c r="H96" s="516"/>
      <c r="I96" s="516"/>
      <c r="J96" s="516"/>
      <c r="K96" s="516"/>
      <c r="L96" s="516"/>
      <c r="M96" s="516"/>
      <c r="N96" s="516"/>
      <c r="O96" s="516"/>
      <c r="P96" s="516"/>
    </row>
    <row r="97" spans="1:16" ht="126" hidden="1" customHeight="1">
      <c r="A97" s="663"/>
      <c r="B97" s="276" t="s">
        <v>295</v>
      </c>
      <c r="C97" s="504">
        <v>45282</v>
      </c>
      <c r="D97" s="158" t="s">
        <v>321</v>
      </c>
      <c r="E97" s="341" t="s">
        <v>367</v>
      </c>
      <c r="F97" s="122"/>
      <c r="G97" s="122"/>
      <c r="H97" s="158">
        <v>208</v>
      </c>
      <c r="I97" s="158">
        <v>16</v>
      </c>
      <c r="J97" s="158">
        <v>218</v>
      </c>
      <c r="K97" s="158">
        <v>12</v>
      </c>
      <c r="L97" s="158">
        <v>1</v>
      </c>
      <c r="M97" s="225">
        <v>2</v>
      </c>
      <c r="N97" s="155">
        <f>SUM(K97,L97,M97)</f>
        <v>15</v>
      </c>
      <c r="O97" s="517">
        <f>N97/J97</f>
        <v>6.8807339449541288E-2</v>
      </c>
    </row>
    <row r="98" spans="1:16" ht="12.95" hidden="1">
      <c r="A98" s="663"/>
      <c r="B98" s="278" t="s">
        <v>299</v>
      </c>
      <c r="C98" s="504">
        <v>45283</v>
      </c>
      <c r="D98" s="511"/>
      <c r="E98" s="516"/>
      <c r="F98" s="516"/>
      <c r="G98" s="516"/>
      <c r="H98" s="516"/>
      <c r="I98" s="516"/>
      <c r="J98" s="516"/>
      <c r="K98" s="516"/>
      <c r="L98" s="516"/>
      <c r="M98" s="516"/>
      <c r="N98" s="516"/>
      <c r="O98" s="516"/>
      <c r="P98" s="516"/>
    </row>
    <row r="99" spans="1:16" ht="12.95" hidden="1">
      <c r="A99" s="663"/>
      <c r="B99" s="278" t="s">
        <v>288</v>
      </c>
      <c r="C99" s="504">
        <v>45284</v>
      </c>
      <c r="D99" s="511"/>
      <c r="E99" s="516"/>
      <c r="F99" s="516"/>
      <c r="G99" s="516"/>
      <c r="H99" s="516"/>
      <c r="I99" s="516"/>
      <c r="J99" s="516"/>
      <c r="K99" s="516"/>
      <c r="L99" s="516"/>
      <c r="M99" s="516"/>
      <c r="N99" s="516"/>
      <c r="O99" s="516"/>
      <c r="P99" s="516"/>
    </row>
    <row r="100" spans="1:16" ht="12.95" hidden="1">
      <c r="A100" s="663"/>
      <c r="B100" s="520"/>
      <c r="C100" s="520"/>
      <c r="D100" s="469"/>
      <c r="E100" s="520"/>
      <c r="F100" s="520"/>
      <c r="G100" s="520"/>
      <c r="H100" s="267">
        <f>SUM(H97,H95,H93)</f>
        <v>674</v>
      </c>
      <c r="I100" s="267">
        <f t="shared" ref="I100:L100" si="27">SUM(I97,I95,I93)</f>
        <v>87</v>
      </c>
      <c r="J100" s="267">
        <f t="shared" si="27"/>
        <v>708</v>
      </c>
      <c r="K100" s="267">
        <f t="shared" si="27"/>
        <v>45</v>
      </c>
      <c r="L100" s="267">
        <f t="shared" si="27"/>
        <v>1</v>
      </c>
      <c r="M100" s="269">
        <f>SUM(M97,M95,M93)</f>
        <v>6</v>
      </c>
      <c r="N100" s="269">
        <f>SUM(N97,N95,N93)</f>
        <v>52</v>
      </c>
      <c r="O100" s="268">
        <f>N100/J100</f>
        <v>7.3446327683615822E-2</v>
      </c>
      <c r="P100" s="520"/>
    </row>
    <row r="101" spans="1:16" ht="150" hidden="1" customHeight="1">
      <c r="A101" s="663"/>
      <c r="B101" s="276" t="s">
        <v>289</v>
      </c>
      <c r="C101" s="504">
        <v>45285</v>
      </c>
      <c r="D101" s="158" t="s">
        <v>348</v>
      </c>
      <c r="E101" s="341" t="s">
        <v>368</v>
      </c>
      <c r="F101" s="341"/>
      <c r="G101" s="341"/>
      <c r="H101" s="158">
        <v>310</v>
      </c>
      <c r="I101" s="158">
        <v>14</v>
      </c>
      <c r="J101" s="158">
        <v>372</v>
      </c>
      <c r="K101" s="158">
        <v>26</v>
      </c>
      <c r="L101" s="158">
        <v>2</v>
      </c>
      <c r="M101" s="158">
        <v>3</v>
      </c>
      <c r="N101" s="155">
        <f>SUM(K101,L101,M101)</f>
        <v>31</v>
      </c>
      <c r="O101" s="517">
        <f>N101/J101</f>
        <v>8.3333333333333329E-2</v>
      </c>
      <c r="P101" s="341"/>
    </row>
    <row r="102" spans="1:16" ht="12.95" hidden="1">
      <c r="A102" s="663"/>
      <c r="B102" s="278" t="s">
        <v>290</v>
      </c>
      <c r="C102" s="504">
        <v>45286</v>
      </c>
      <c r="D102" s="511"/>
      <c r="E102" s="516"/>
      <c r="F102" s="516"/>
      <c r="G102" s="516"/>
      <c r="H102" s="516"/>
      <c r="I102" s="516"/>
      <c r="J102" s="516"/>
      <c r="K102" s="516"/>
      <c r="L102" s="516"/>
      <c r="M102" s="516"/>
      <c r="N102" s="516"/>
      <c r="O102" s="516"/>
      <c r="P102" s="516"/>
    </row>
    <row r="103" spans="1:16" ht="12.95" hidden="1">
      <c r="A103" s="663"/>
      <c r="B103" s="278" t="s">
        <v>293</v>
      </c>
      <c r="C103" s="504">
        <v>45287</v>
      </c>
      <c r="D103" s="511"/>
      <c r="E103" s="516"/>
      <c r="F103" s="516"/>
      <c r="G103" s="516"/>
      <c r="H103" s="516"/>
      <c r="I103" s="516"/>
      <c r="J103" s="516"/>
      <c r="K103" s="516"/>
      <c r="L103" s="516"/>
      <c r="M103" s="516"/>
      <c r="N103" s="516"/>
      <c r="O103" s="516"/>
      <c r="P103" s="516"/>
    </row>
    <row r="104" spans="1:16" ht="124.5" hidden="1" customHeight="1">
      <c r="A104" s="663"/>
      <c r="B104" s="276" t="s">
        <v>294</v>
      </c>
      <c r="C104" s="504">
        <v>45288</v>
      </c>
      <c r="D104" s="158"/>
      <c r="E104" s="341" t="s">
        <v>369</v>
      </c>
      <c r="F104" s="122"/>
      <c r="G104" s="122"/>
      <c r="H104" s="158">
        <v>290</v>
      </c>
      <c r="I104" s="158">
        <v>10</v>
      </c>
      <c r="J104" s="158">
        <v>304</v>
      </c>
      <c r="K104" s="158">
        <v>17</v>
      </c>
      <c r="L104" s="158">
        <v>4</v>
      </c>
      <c r="M104" s="225">
        <v>3</v>
      </c>
      <c r="N104" s="155">
        <f>SUM(K104,L104,M104)</f>
        <v>24</v>
      </c>
      <c r="O104" s="517">
        <f>N104/J104</f>
        <v>7.8947368421052627E-2</v>
      </c>
    </row>
    <row r="105" spans="1:16" ht="12.95" hidden="1">
      <c r="A105" s="663"/>
      <c r="B105" s="278" t="s">
        <v>295</v>
      </c>
      <c r="C105" s="504">
        <v>45289</v>
      </c>
      <c r="D105" s="511"/>
      <c r="E105" s="516"/>
      <c r="F105" s="516"/>
      <c r="G105" s="516"/>
      <c r="H105" s="516"/>
      <c r="I105" s="516"/>
      <c r="J105" s="516"/>
      <c r="K105" s="516"/>
      <c r="L105" s="516"/>
      <c r="M105" s="516"/>
      <c r="N105" s="516"/>
      <c r="O105" s="516"/>
      <c r="P105" s="516"/>
    </row>
    <row r="106" spans="1:16" ht="12.95" hidden="1">
      <c r="A106" s="663"/>
      <c r="B106" s="278" t="s">
        <v>299</v>
      </c>
      <c r="C106" s="504">
        <v>45290</v>
      </c>
      <c r="D106" s="511"/>
      <c r="E106" s="516"/>
      <c r="F106" s="516"/>
      <c r="G106" s="516"/>
      <c r="H106" s="516"/>
      <c r="I106" s="516"/>
      <c r="J106" s="516"/>
      <c r="K106" s="516"/>
      <c r="L106" s="516"/>
      <c r="M106" s="516"/>
      <c r="N106" s="516"/>
      <c r="O106" s="516"/>
      <c r="P106" s="516"/>
    </row>
    <row r="107" spans="1:16" ht="12.95" hidden="1">
      <c r="A107" s="663"/>
      <c r="B107" s="278" t="s">
        <v>288</v>
      </c>
      <c r="C107" s="504">
        <v>45291</v>
      </c>
      <c r="D107" s="511"/>
      <c r="E107" s="516"/>
      <c r="F107" s="516"/>
      <c r="G107" s="516"/>
      <c r="H107" s="516"/>
      <c r="I107" s="516"/>
      <c r="J107" s="516"/>
      <c r="K107" s="516"/>
      <c r="L107" s="516"/>
      <c r="M107" s="516"/>
      <c r="N107" s="516"/>
      <c r="O107" s="516"/>
      <c r="P107" s="516"/>
    </row>
    <row r="108" spans="1:16" ht="12.95" hidden="1">
      <c r="A108" s="287"/>
      <c r="B108" s="520"/>
      <c r="C108" s="520"/>
      <c r="D108" s="469"/>
      <c r="E108" s="520"/>
      <c r="F108" s="520"/>
      <c r="G108" s="520"/>
      <c r="H108" s="267">
        <f>SUM(H101,H104)</f>
        <v>600</v>
      </c>
      <c r="I108" s="267">
        <f t="shared" ref="I108:L108" si="28">SUM(I101,I104)</f>
        <v>24</v>
      </c>
      <c r="J108" s="267">
        <f t="shared" si="28"/>
        <v>676</v>
      </c>
      <c r="K108" s="267">
        <f t="shared" si="28"/>
        <v>43</v>
      </c>
      <c r="L108" s="267">
        <f t="shared" si="28"/>
        <v>6</v>
      </c>
      <c r="M108" s="269">
        <f>SUM(M104,M101)</f>
        <v>6</v>
      </c>
      <c r="N108" s="269">
        <f>SUM(N101:N104)</f>
        <v>55</v>
      </c>
      <c r="O108" s="268">
        <f>N108/J108</f>
        <v>8.1360946745562129E-2</v>
      </c>
      <c r="P108" s="520"/>
    </row>
    <row r="109" spans="1:16" ht="20.100000000000001" hidden="1">
      <c r="A109" s="288"/>
      <c r="B109" s="656"/>
      <c r="C109" s="656"/>
      <c r="D109" s="656"/>
      <c r="E109" s="657" t="s">
        <v>330</v>
      </c>
      <c r="F109" s="657"/>
      <c r="G109" s="231"/>
      <c r="H109" s="229">
        <f>SUM(H104,H101,H97,H95,H93,H90,H88,H82,H80,H78)</f>
        <v>5167</v>
      </c>
      <c r="I109" s="229">
        <f t="shared" ref="I109:N109" si="29">SUM(I104,I101,I97,I95,I93,I90,I88,I82,I80,I78,I74)</f>
        <v>273</v>
      </c>
      <c r="J109" s="229">
        <f t="shared" si="29"/>
        <v>6938</v>
      </c>
      <c r="K109" s="229">
        <f t="shared" si="29"/>
        <v>302</v>
      </c>
      <c r="L109" s="229">
        <f t="shared" si="29"/>
        <v>27</v>
      </c>
      <c r="M109" s="232">
        <f t="shared" si="29"/>
        <v>111</v>
      </c>
      <c r="N109" s="232">
        <f t="shared" si="29"/>
        <v>440</v>
      </c>
      <c r="O109" s="230">
        <f>N109/J109</f>
        <v>6.3418852695301245E-2</v>
      </c>
      <c r="P109" s="229"/>
    </row>
    <row r="110" spans="1:16" ht="13.5" hidden="1" customHeight="1">
      <c r="A110" s="658" t="s">
        <v>370</v>
      </c>
      <c r="B110" s="146" t="s">
        <v>289</v>
      </c>
      <c r="C110" s="504">
        <v>45292</v>
      </c>
      <c r="D110" s="511"/>
      <c r="E110" s="516"/>
      <c r="F110" s="516"/>
      <c r="G110" s="516"/>
      <c r="H110" s="516"/>
      <c r="I110" s="516"/>
      <c r="J110" s="516"/>
      <c r="K110" s="516"/>
      <c r="L110" s="516"/>
      <c r="M110" s="516"/>
      <c r="N110" s="516"/>
      <c r="O110" s="516"/>
      <c r="P110" s="516"/>
    </row>
    <row r="111" spans="1:16" ht="153" hidden="1" customHeight="1">
      <c r="A111" s="659"/>
      <c r="B111" s="276" t="s">
        <v>290</v>
      </c>
      <c r="C111" s="504">
        <v>45293</v>
      </c>
      <c r="D111" s="158"/>
      <c r="E111" s="122"/>
      <c r="F111" s="122"/>
      <c r="G111" s="122"/>
      <c r="H111" s="158"/>
      <c r="I111" s="158"/>
      <c r="J111" s="158"/>
      <c r="K111" s="158"/>
      <c r="L111" s="158"/>
      <c r="M111" s="225"/>
      <c r="N111" s="225">
        <f>SUM(M111,L111,K111)</f>
        <v>0</v>
      </c>
      <c r="O111" s="139" t="e">
        <f>N111/J111</f>
        <v>#DIV/0!</v>
      </c>
    </row>
    <row r="112" spans="1:16" ht="13.5" hidden="1" customHeight="1">
      <c r="A112" s="659"/>
      <c r="B112" s="146" t="s">
        <v>293</v>
      </c>
      <c r="C112" s="504">
        <v>45294</v>
      </c>
      <c r="D112" s="511"/>
      <c r="E112" s="516"/>
      <c r="F112" s="516"/>
      <c r="G112" s="516"/>
      <c r="H112" s="516"/>
      <c r="I112" s="516"/>
      <c r="J112" s="516"/>
      <c r="K112" s="516"/>
      <c r="L112" s="516"/>
      <c r="M112" s="516"/>
      <c r="N112" s="516"/>
      <c r="O112" s="516"/>
      <c r="P112" s="516"/>
    </row>
    <row r="113" spans="1:20" ht="13.5" hidden="1" customHeight="1">
      <c r="A113" s="659"/>
      <c r="B113" s="146" t="s">
        <v>294</v>
      </c>
      <c r="C113" s="504">
        <v>45295</v>
      </c>
      <c r="D113" s="511"/>
      <c r="E113" s="516"/>
      <c r="F113" s="516"/>
      <c r="G113" s="516"/>
      <c r="H113" s="516"/>
      <c r="I113" s="516"/>
      <c r="J113" s="516"/>
      <c r="K113" s="516"/>
      <c r="L113" s="516"/>
      <c r="M113" s="516"/>
      <c r="N113" s="516"/>
      <c r="O113" s="516"/>
      <c r="P113" s="516"/>
    </row>
    <row r="114" spans="1:20" ht="118.5" hidden="1" customHeight="1">
      <c r="A114" s="659"/>
      <c r="B114" s="276" t="s">
        <v>295</v>
      </c>
      <c r="C114" s="504">
        <v>45296</v>
      </c>
      <c r="D114" s="158"/>
      <c r="E114" s="122"/>
      <c r="F114" s="122"/>
      <c r="G114" s="122"/>
      <c r="H114" s="158"/>
      <c r="I114" s="158"/>
      <c r="J114" s="158"/>
      <c r="K114" s="158"/>
      <c r="L114" s="158"/>
      <c r="M114" s="225"/>
      <c r="N114" s="225">
        <f>SUM(M114,L114,K114)</f>
        <v>0</v>
      </c>
      <c r="O114" s="139" t="e">
        <f>N114/J114</f>
        <v>#DIV/0!</v>
      </c>
    </row>
    <row r="115" spans="1:20" ht="13.5" hidden="1" customHeight="1">
      <c r="A115" s="659"/>
      <c r="B115" s="146" t="s">
        <v>299</v>
      </c>
      <c r="C115" s="504">
        <v>45297</v>
      </c>
      <c r="D115" s="511"/>
      <c r="E115" s="516"/>
      <c r="F115" s="516"/>
      <c r="G115" s="516"/>
      <c r="H115" s="516"/>
      <c r="I115" s="516"/>
      <c r="J115" s="516"/>
      <c r="K115" s="516"/>
      <c r="L115" s="516"/>
      <c r="M115" s="516"/>
      <c r="N115" s="516"/>
      <c r="O115" s="516"/>
      <c r="P115" s="516"/>
    </row>
    <row r="116" spans="1:20" ht="13.5" hidden="1" customHeight="1">
      <c r="A116" s="659"/>
      <c r="B116" s="146" t="s">
        <v>288</v>
      </c>
      <c r="C116" s="504">
        <v>45298</v>
      </c>
      <c r="D116" s="511"/>
      <c r="E116" s="516"/>
      <c r="F116" s="516"/>
      <c r="G116" s="516"/>
      <c r="H116" s="516"/>
      <c r="I116" s="516"/>
      <c r="J116" s="516"/>
      <c r="K116" s="516"/>
      <c r="L116" s="516"/>
      <c r="M116" s="516"/>
      <c r="N116" s="516"/>
      <c r="O116" s="516"/>
      <c r="P116" s="516"/>
    </row>
    <row r="117" spans="1:20" ht="13.5" hidden="1" customHeight="1">
      <c r="A117" s="659"/>
      <c r="B117" s="324"/>
      <c r="C117" s="521"/>
      <c r="D117" s="469"/>
      <c r="E117" s="520"/>
      <c r="F117" s="520"/>
      <c r="G117" s="520"/>
      <c r="H117" s="267">
        <f>SUM(H114,H111)</f>
        <v>0</v>
      </c>
      <c r="I117" s="267">
        <f t="shared" ref="I117:L117" si="30">SUM(I114,I111)</f>
        <v>0</v>
      </c>
      <c r="J117" s="267">
        <f t="shared" si="30"/>
        <v>0</v>
      </c>
      <c r="K117" s="267">
        <f t="shared" si="30"/>
        <v>0</v>
      </c>
      <c r="L117" s="267">
        <f t="shared" si="30"/>
        <v>0</v>
      </c>
      <c r="M117" s="269">
        <f>SUM(M114,M111)</f>
        <v>0</v>
      </c>
      <c r="N117" s="269">
        <f>SUM(M117,L117,K117)</f>
        <v>0</v>
      </c>
      <c r="O117" s="268" t="e">
        <f>N117/J117</f>
        <v>#DIV/0!</v>
      </c>
      <c r="P117" s="267"/>
    </row>
    <row r="118" spans="1:20" ht="14.1" hidden="1">
      <c r="A118" s="659"/>
      <c r="B118" s="146" t="s">
        <v>289</v>
      </c>
      <c r="C118" s="504">
        <v>45299</v>
      </c>
      <c r="D118" s="511"/>
      <c r="E118" s="516"/>
      <c r="F118" s="516"/>
      <c r="G118" s="516"/>
      <c r="H118" s="516"/>
      <c r="I118" s="516"/>
      <c r="J118" s="516"/>
      <c r="K118" s="516"/>
      <c r="L118" s="516"/>
      <c r="M118" s="516"/>
      <c r="N118" s="516"/>
      <c r="O118" s="516"/>
      <c r="P118" s="516"/>
      <c r="Q118" s="122"/>
      <c r="R118" s="122"/>
      <c r="S118" s="122"/>
      <c r="T118" s="122"/>
    </row>
    <row r="119" spans="1:20" ht="139.5" hidden="1" customHeight="1">
      <c r="A119" s="659"/>
      <c r="B119" s="276" t="s">
        <v>290</v>
      </c>
      <c r="C119" s="504">
        <v>45300</v>
      </c>
      <c r="D119" s="158"/>
      <c r="E119" s="122"/>
      <c r="F119" s="122"/>
      <c r="G119" s="122"/>
      <c r="H119" s="158"/>
      <c r="I119" s="158"/>
      <c r="J119" s="158"/>
      <c r="K119" s="158"/>
      <c r="L119" s="158"/>
      <c r="M119" s="225"/>
      <c r="N119" s="225">
        <f>SUM(M119,K119,L119)</f>
        <v>0</v>
      </c>
      <c r="O119" s="522" t="e">
        <f>N119/J119</f>
        <v>#DIV/0!</v>
      </c>
      <c r="P119" s="122"/>
      <c r="Q119" s="122"/>
      <c r="R119" s="122"/>
      <c r="S119" s="122"/>
      <c r="T119" s="122"/>
    </row>
    <row r="120" spans="1:20" ht="12.95" hidden="1">
      <c r="A120" s="659"/>
      <c r="B120" s="146" t="s">
        <v>293</v>
      </c>
      <c r="C120" s="504">
        <v>45301</v>
      </c>
      <c r="D120" s="511"/>
      <c r="E120" s="516"/>
      <c r="F120" s="516"/>
      <c r="G120" s="516"/>
      <c r="H120" s="516"/>
      <c r="I120" s="516"/>
      <c r="J120" s="516"/>
      <c r="K120" s="516"/>
      <c r="L120" s="516"/>
      <c r="M120" s="516"/>
      <c r="N120" s="516"/>
      <c r="O120" s="516"/>
      <c r="P120" s="516"/>
    </row>
    <row r="121" spans="1:20" ht="12.95" hidden="1">
      <c r="A121" s="659"/>
      <c r="B121" s="146" t="s">
        <v>294</v>
      </c>
      <c r="C121" s="504">
        <v>45302</v>
      </c>
      <c r="D121" s="511"/>
      <c r="E121" s="516"/>
      <c r="F121" s="516"/>
      <c r="G121" s="516"/>
      <c r="H121" s="516"/>
      <c r="I121" s="516"/>
      <c r="J121" s="516"/>
      <c r="K121" s="516"/>
      <c r="L121" s="516"/>
      <c r="M121" s="516"/>
      <c r="N121" s="516"/>
      <c r="O121" s="516"/>
      <c r="P121" s="516"/>
    </row>
    <row r="122" spans="1:20" ht="12" hidden="1" customHeight="1">
      <c r="A122" s="659"/>
      <c r="B122" s="146" t="s">
        <v>295</v>
      </c>
      <c r="C122" s="504">
        <v>45303</v>
      </c>
      <c r="D122" s="511"/>
      <c r="E122" s="516"/>
      <c r="F122" s="516"/>
      <c r="G122" s="516"/>
      <c r="H122" s="516"/>
      <c r="I122" s="516"/>
      <c r="J122" s="516"/>
      <c r="K122" s="516"/>
      <c r="L122" s="516"/>
      <c r="M122" s="516"/>
      <c r="N122" s="516"/>
      <c r="O122" s="516"/>
      <c r="P122" s="516"/>
    </row>
    <row r="123" spans="1:20" ht="148.5" hidden="1" customHeight="1">
      <c r="A123" s="659"/>
      <c r="B123" s="276" t="s">
        <v>299</v>
      </c>
      <c r="C123" s="504">
        <v>45304</v>
      </c>
      <c r="D123" s="158"/>
      <c r="E123" s="341"/>
      <c r="F123" s="341"/>
      <c r="G123" s="341"/>
      <c r="H123" s="158"/>
      <c r="I123" s="158"/>
      <c r="J123" s="158"/>
      <c r="K123" s="158"/>
      <c r="L123" s="158"/>
      <c r="M123" s="158"/>
      <c r="N123" s="158">
        <f>SUM(K123,L123,M123)</f>
        <v>0</v>
      </c>
      <c r="O123" s="522" t="e">
        <f>N123/J123</f>
        <v>#DIV/0!</v>
      </c>
      <c r="P123" s="341"/>
    </row>
    <row r="124" spans="1:20" ht="153" hidden="1" customHeight="1">
      <c r="A124" s="659"/>
      <c r="B124" s="276" t="s">
        <v>288</v>
      </c>
      <c r="C124" s="504">
        <v>45305</v>
      </c>
      <c r="D124" s="158"/>
      <c r="E124" s="341"/>
      <c r="F124" s="341"/>
      <c r="G124" s="341"/>
      <c r="H124" s="158"/>
      <c r="I124" s="158"/>
      <c r="J124" s="158"/>
      <c r="K124" s="158"/>
      <c r="L124" s="158"/>
      <c r="M124" s="158"/>
      <c r="N124" s="158">
        <f>SUM(K124,L124,M124)</f>
        <v>0</v>
      </c>
      <c r="O124" s="522" t="e">
        <f>N124/J124</f>
        <v>#DIV/0!</v>
      </c>
      <c r="P124" s="341"/>
    </row>
    <row r="125" spans="1:20" s="184" customFormat="1" ht="12.95" hidden="1">
      <c r="A125" s="659"/>
      <c r="B125" s="272"/>
      <c r="C125" s="273"/>
      <c r="D125" s="267"/>
      <c r="E125" s="267"/>
      <c r="F125" s="267"/>
      <c r="G125" s="267"/>
      <c r="H125" s="271">
        <f>SUM(H118:H124)</f>
        <v>0</v>
      </c>
      <c r="I125" s="267">
        <f t="shared" ref="I125:L125" si="31">SUM(I118:I124)</f>
        <v>0</v>
      </c>
      <c r="J125" s="271">
        <f t="shared" si="31"/>
        <v>0</v>
      </c>
      <c r="K125" s="267">
        <f t="shared" si="31"/>
        <v>0</v>
      </c>
      <c r="L125" s="267">
        <f t="shared" si="31"/>
        <v>0</v>
      </c>
      <c r="M125" s="269">
        <f>SUM(M119:M124)</f>
        <v>0</v>
      </c>
      <c r="N125" s="269">
        <f>SUM(N119:N124)</f>
        <v>0</v>
      </c>
      <c r="O125" s="268" t="e">
        <f>N125/J125</f>
        <v>#DIV/0!</v>
      </c>
      <c r="P125" s="267"/>
    </row>
    <row r="126" spans="1:20" ht="13.5" customHeight="1">
      <c r="A126" s="659"/>
      <c r="B126" s="146" t="s">
        <v>289</v>
      </c>
      <c r="C126" s="504">
        <v>45306</v>
      </c>
      <c r="D126" s="511"/>
      <c r="E126" s="516"/>
      <c r="F126" s="516"/>
      <c r="G126" s="516"/>
      <c r="H126" s="516"/>
      <c r="I126" s="516"/>
      <c r="J126" s="516"/>
      <c r="K126" s="516"/>
      <c r="L126" s="516"/>
      <c r="M126" s="516"/>
      <c r="N126" s="516"/>
      <c r="O126" s="516"/>
      <c r="P126" s="516"/>
    </row>
    <row r="127" spans="1:20" ht="12.95">
      <c r="A127" s="659"/>
      <c r="B127" s="146" t="s">
        <v>290</v>
      </c>
      <c r="C127" s="504">
        <v>45307</v>
      </c>
      <c r="D127" s="511"/>
      <c r="E127" s="511"/>
      <c r="F127" s="511"/>
      <c r="G127" s="511"/>
      <c r="H127" s="511"/>
      <c r="I127" s="511"/>
      <c r="J127" s="511"/>
      <c r="K127" s="511"/>
      <c r="L127" s="511"/>
      <c r="M127" s="511"/>
      <c r="N127" s="511"/>
      <c r="O127" s="511"/>
      <c r="P127" s="511"/>
    </row>
    <row r="128" spans="1:20" ht="13.5" customHeight="1">
      <c r="A128" s="659"/>
      <c r="B128" s="146" t="s">
        <v>293</v>
      </c>
      <c r="C128" s="504">
        <v>45308</v>
      </c>
      <c r="D128" s="511"/>
      <c r="E128" s="511"/>
      <c r="F128" s="511"/>
      <c r="G128" s="511"/>
      <c r="H128" s="511"/>
      <c r="I128" s="511"/>
      <c r="J128" s="511"/>
      <c r="K128" s="511"/>
      <c r="L128" s="511"/>
      <c r="M128" s="511"/>
      <c r="N128" s="511"/>
      <c r="O128" s="511"/>
      <c r="P128" s="511"/>
    </row>
    <row r="129" spans="1:16" ht="12.95">
      <c r="A129" s="659"/>
      <c r="B129" s="146" t="s">
        <v>294</v>
      </c>
      <c r="C129" s="504">
        <v>45309</v>
      </c>
      <c r="D129" s="511"/>
      <c r="E129" s="511"/>
      <c r="F129" s="511"/>
      <c r="G129" s="511"/>
      <c r="H129" s="511"/>
      <c r="I129" s="511"/>
      <c r="J129" s="511"/>
      <c r="K129" s="511"/>
      <c r="L129" s="511"/>
      <c r="M129" s="511"/>
      <c r="N129" s="511"/>
      <c r="O129" s="511"/>
      <c r="P129" s="511"/>
    </row>
    <row r="130" spans="1:16" ht="203.25" customHeight="1">
      <c r="A130" s="659"/>
      <c r="B130" s="276" t="s">
        <v>295</v>
      </c>
      <c r="C130" s="504">
        <v>45310</v>
      </c>
      <c r="D130" s="158" t="s">
        <v>321</v>
      </c>
      <c r="E130" s="341" t="s">
        <v>371</v>
      </c>
      <c r="F130" s="341"/>
      <c r="G130" s="341"/>
      <c r="H130" s="158">
        <v>36</v>
      </c>
      <c r="I130" s="158">
        <v>16</v>
      </c>
      <c r="J130" s="158">
        <v>49</v>
      </c>
      <c r="K130" s="158">
        <v>10</v>
      </c>
      <c r="L130" s="158">
        <v>1</v>
      </c>
      <c r="M130" s="158">
        <v>11</v>
      </c>
      <c r="N130" s="158">
        <f>SUM(M130,L130,K130)</f>
        <v>22</v>
      </c>
      <c r="O130" s="517">
        <f>N130/J130</f>
        <v>0.44897959183673469</v>
      </c>
      <c r="P130" s="341"/>
    </row>
    <row r="131" spans="1:16" ht="12.95">
      <c r="A131" s="659"/>
      <c r="B131" s="146" t="s">
        <v>299</v>
      </c>
      <c r="C131" s="504">
        <v>45311</v>
      </c>
      <c r="D131" s="511"/>
      <c r="E131" s="511"/>
      <c r="F131" s="511"/>
      <c r="G131" s="511"/>
      <c r="H131" s="511"/>
      <c r="I131" s="511"/>
      <c r="J131" s="511"/>
      <c r="K131" s="511"/>
      <c r="L131" s="511"/>
      <c r="M131" s="511"/>
      <c r="N131" s="511"/>
      <c r="O131" s="511"/>
      <c r="P131" s="511"/>
    </row>
    <row r="132" spans="1:16" ht="12.95">
      <c r="A132" s="659"/>
      <c r="B132" s="146" t="s">
        <v>288</v>
      </c>
      <c r="C132" s="504">
        <v>45312</v>
      </c>
      <c r="D132" s="511"/>
      <c r="E132" s="516"/>
      <c r="F132" s="516"/>
      <c r="G132" s="516"/>
      <c r="H132" s="516"/>
      <c r="I132" s="516"/>
      <c r="J132" s="516"/>
      <c r="K132" s="516"/>
      <c r="L132" s="516"/>
      <c r="M132" s="516"/>
      <c r="N132" s="516"/>
      <c r="O132" s="516"/>
      <c r="P132" s="516"/>
    </row>
    <row r="133" spans="1:16" ht="12.95">
      <c r="A133" s="659"/>
      <c r="B133" s="654" t="s">
        <v>372</v>
      </c>
      <c r="C133" s="655"/>
      <c r="D133" s="655"/>
      <c r="E133" s="655"/>
      <c r="F133" s="655"/>
      <c r="G133" s="655"/>
      <c r="H133" s="271">
        <f>SUM(H126:H132)</f>
        <v>36</v>
      </c>
      <c r="I133" s="267">
        <f t="shared" ref="I133:L133" si="32">SUM(I126:I132)</f>
        <v>16</v>
      </c>
      <c r="J133" s="271">
        <f t="shared" si="32"/>
        <v>49</v>
      </c>
      <c r="K133" s="267">
        <f t="shared" si="32"/>
        <v>10</v>
      </c>
      <c r="L133" s="267">
        <f t="shared" si="32"/>
        <v>1</v>
      </c>
      <c r="M133" s="269">
        <f>SUM(M127:M132)</f>
        <v>11</v>
      </c>
      <c r="N133" s="269">
        <f>SUM(N127:N132)</f>
        <v>22</v>
      </c>
      <c r="O133" s="268">
        <f>N133/J133</f>
        <v>0.44897959183673469</v>
      </c>
      <c r="P133" s="267"/>
    </row>
    <row r="134" spans="1:16" ht="12.95">
      <c r="A134" s="659"/>
      <c r="B134" s="146" t="s">
        <v>289</v>
      </c>
      <c r="C134" s="504">
        <v>45313</v>
      </c>
      <c r="D134" s="511"/>
      <c r="E134" s="511"/>
      <c r="F134" s="511"/>
      <c r="G134" s="511"/>
      <c r="H134" s="511"/>
      <c r="I134" s="511"/>
      <c r="J134" s="511"/>
      <c r="K134" s="511"/>
      <c r="L134" s="511"/>
      <c r="M134" s="511"/>
      <c r="N134" s="511"/>
      <c r="O134" s="511"/>
      <c r="P134" s="511"/>
    </row>
    <row r="135" spans="1:16" ht="138" customHeight="1">
      <c r="A135" s="659"/>
      <c r="B135" s="276" t="s">
        <v>290</v>
      </c>
      <c r="C135" s="504">
        <v>45314</v>
      </c>
      <c r="D135" s="158" t="s">
        <v>321</v>
      </c>
      <c r="E135" s="341" t="s">
        <v>373</v>
      </c>
      <c r="F135" s="341"/>
      <c r="G135" s="341"/>
      <c r="H135" s="158">
        <v>26</v>
      </c>
      <c r="I135" s="158">
        <v>6</v>
      </c>
      <c r="J135" s="158">
        <v>30</v>
      </c>
      <c r="K135" s="158">
        <v>8</v>
      </c>
      <c r="L135" s="158">
        <v>1</v>
      </c>
      <c r="M135" s="158">
        <v>1</v>
      </c>
      <c r="N135" s="158">
        <f>SUM(M135,L135,K135)</f>
        <v>10</v>
      </c>
      <c r="O135" s="517">
        <f>N135/J135</f>
        <v>0.33333333333333331</v>
      </c>
      <c r="P135" s="158"/>
    </row>
    <row r="136" spans="1:16" ht="13.5" customHeight="1">
      <c r="A136" s="659"/>
      <c r="B136" s="146" t="s">
        <v>293</v>
      </c>
      <c r="C136" s="504">
        <v>45315</v>
      </c>
      <c r="D136" s="511"/>
      <c r="E136" s="516"/>
      <c r="F136" s="516"/>
      <c r="G136" s="516"/>
      <c r="H136" s="511"/>
      <c r="I136" s="511"/>
      <c r="J136" s="511"/>
      <c r="K136" s="511"/>
      <c r="L136" s="511"/>
      <c r="M136" s="511"/>
      <c r="N136" s="511"/>
      <c r="O136" s="511"/>
      <c r="P136" s="511"/>
    </row>
    <row r="137" spans="1:16" ht="12.95">
      <c r="A137" s="659"/>
      <c r="B137" s="146" t="s">
        <v>294</v>
      </c>
      <c r="C137" s="504">
        <v>45316</v>
      </c>
      <c r="D137" s="511"/>
      <c r="E137" s="511"/>
      <c r="F137" s="511"/>
      <c r="G137" s="511"/>
      <c r="H137" s="511"/>
      <c r="I137" s="511"/>
      <c r="J137" s="511"/>
      <c r="K137" s="511"/>
      <c r="L137" s="511"/>
      <c r="M137" s="511"/>
      <c r="N137" s="511"/>
      <c r="O137" s="511"/>
      <c r="P137" s="511"/>
    </row>
    <row r="138" spans="1:16" ht="12.95">
      <c r="A138" s="659"/>
      <c r="B138" s="146" t="s">
        <v>295</v>
      </c>
      <c r="C138" s="504">
        <v>45317</v>
      </c>
      <c r="D138" s="511"/>
      <c r="E138" s="516"/>
      <c r="F138" s="516"/>
      <c r="G138" s="516"/>
      <c r="H138" s="511"/>
      <c r="I138" s="511"/>
      <c r="J138" s="511"/>
      <c r="K138" s="511"/>
      <c r="L138" s="511"/>
      <c r="M138" s="511"/>
      <c r="N138" s="511"/>
      <c r="O138" s="511"/>
      <c r="P138" s="511"/>
    </row>
    <row r="139" spans="1:16" ht="12.95">
      <c r="A139" s="659"/>
      <c r="B139" s="146" t="s">
        <v>299</v>
      </c>
      <c r="C139" s="504">
        <v>45318</v>
      </c>
      <c r="D139" s="511"/>
      <c r="E139" s="511"/>
      <c r="F139" s="511"/>
      <c r="G139" s="511"/>
      <c r="H139" s="511"/>
      <c r="I139" s="511"/>
      <c r="J139" s="511"/>
      <c r="K139" s="511"/>
      <c r="L139" s="511"/>
      <c r="M139" s="511"/>
      <c r="N139" s="511"/>
      <c r="O139" s="511"/>
      <c r="P139" s="511"/>
    </row>
    <row r="140" spans="1:16" ht="151.5" customHeight="1">
      <c r="A140" s="659"/>
      <c r="B140" s="276" t="s">
        <v>288</v>
      </c>
      <c r="C140" s="504">
        <v>45319</v>
      </c>
      <c r="D140" s="158" t="s">
        <v>321</v>
      </c>
      <c r="E140" s="341" t="s">
        <v>374</v>
      </c>
      <c r="F140" s="341"/>
      <c r="G140" s="341"/>
      <c r="H140" s="158">
        <v>19</v>
      </c>
      <c r="I140" s="158">
        <v>2</v>
      </c>
      <c r="J140" s="158">
        <v>19</v>
      </c>
      <c r="K140" s="158">
        <v>4</v>
      </c>
      <c r="L140" s="158">
        <v>0</v>
      </c>
      <c r="M140" s="158">
        <v>0</v>
      </c>
      <c r="N140" s="158">
        <f>SUM(M140,L140,K140)</f>
        <v>4</v>
      </c>
      <c r="O140" s="517">
        <f>N140/J140</f>
        <v>0.21052631578947367</v>
      </c>
      <c r="P140" s="158"/>
    </row>
    <row r="141" spans="1:16" ht="12.95">
      <c r="A141" s="659"/>
      <c r="B141" s="654" t="s">
        <v>372</v>
      </c>
      <c r="C141" s="655"/>
      <c r="D141" s="655"/>
      <c r="E141" s="655"/>
      <c r="F141" s="655"/>
      <c r="G141" s="655"/>
      <c r="H141" s="267">
        <f>SUM(H134:H140)</f>
        <v>45</v>
      </c>
      <c r="I141" s="267">
        <f t="shared" ref="I141:L141" si="33">SUM(I134:I140)</f>
        <v>8</v>
      </c>
      <c r="J141" s="267">
        <f t="shared" si="33"/>
        <v>49</v>
      </c>
      <c r="K141" s="267">
        <f t="shared" si="33"/>
        <v>12</v>
      </c>
      <c r="L141" s="267">
        <f t="shared" si="33"/>
        <v>1</v>
      </c>
      <c r="M141" s="267">
        <f>SUM(M135:M140)</f>
        <v>1</v>
      </c>
      <c r="N141" s="267">
        <f>SUM(M141,K141:L141)</f>
        <v>14</v>
      </c>
      <c r="O141" s="268">
        <f>N141/J141</f>
        <v>0.2857142857142857</v>
      </c>
      <c r="P141" s="267"/>
    </row>
    <row r="142" spans="1:16" ht="14.1">
      <c r="A142" s="659"/>
      <c r="B142" s="146" t="s">
        <v>289</v>
      </c>
      <c r="C142" s="504">
        <v>45320</v>
      </c>
      <c r="D142" s="511"/>
      <c r="E142" s="516"/>
      <c r="F142" s="507"/>
      <c r="G142" s="507"/>
      <c r="H142" s="511"/>
      <c r="I142" s="511"/>
      <c r="J142" s="511"/>
      <c r="K142" s="511"/>
      <c r="L142" s="511"/>
      <c r="M142" s="212"/>
      <c r="N142" s="212"/>
      <c r="O142" s="212"/>
      <c r="P142" s="333"/>
    </row>
    <row r="143" spans="1:16" ht="12.95">
      <c r="A143" s="659"/>
      <c r="B143" s="146" t="s">
        <v>290</v>
      </c>
      <c r="C143" s="504">
        <v>45321</v>
      </c>
      <c r="D143" s="511"/>
      <c r="E143" s="511"/>
      <c r="F143" s="511"/>
      <c r="G143" s="511"/>
      <c r="H143" s="511"/>
      <c r="I143" s="511"/>
      <c r="J143" s="511"/>
      <c r="K143" s="511"/>
      <c r="L143" s="511"/>
      <c r="M143" s="511"/>
      <c r="N143" s="511"/>
      <c r="O143" s="511"/>
      <c r="P143" s="511"/>
    </row>
    <row r="144" spans="1:16" ht="13.5" customHeight="1">
      <c r="A144" s="659"/>
      <c r="B144" s="146" t="s">
        <v>293</v>
      </c>
      <c r="C144" s="504">
        <v>45322</v>
      </c>
      <c r="D144" s="511"/>
      <c r="E144" s="516"/>
      <c r="F144" s="507"/>
      <c r="G144" s="507"/>
      <c r="H144" s="511"/>
      <c r="I144" s="511"/>
      <c r="J144" s="511"/>
      <c r="K144" s="511"/>
      <c r="L144" s="511"/>
      <c r="M144" s="212"/>
      <c r="N144" s="212"/>
      <c r="O144" s="212"/>
      <c r="P144" s="333"/>
    </row>
    <row r="145" spans="1:16" ht="124.5" customHeight="1">
      <c r="A145" s="660" t="s">
        <v>95</v>
      </c>
      <c r="B145" s="276" t="s">
        <v>294</v>
      </c>
      <c r="C145" s="504">
        <v>45323</v>
      </c>
      <c r="D145" s="158" t="s">
        <v>321</v>
      </c>
      <c r="E145" s="341" t="s">
        <v>375</v>
      </c>
      <c r="F145" s="122"/>
      <c r="G145" s="122"/>
      <c r="H145" s="158">
        <v>25</v>
      </c>
      <c r="I145" s="158">
        <v>4</v>
      </c>
      <c r="J145" s="158">
        <v>27</v>
      </c>
      <c r="K145" s="158">
        <v>5</v>
      </c>
      <c r="L145" s="158">
        <v>0</v>
      </c>
      <c r="M145" s="225">
        <v>1</v>
      </c>
      <c r="N145" s="158">
        <f>SUM(M145,L145,K145)</f>
        <v>6</v>
      </c>
      <c r="O145" s="517">
        <f>N145/J145</f>
        <v>0.22222222222222221</v>
      </c>
      <c r="P145" s="332"/>
    </row>
    <row r="146" spans="1:16" ht="12.95">
      <c r="A146" s="660"/>
      <c r="B146" s="146" t="s">
        <v>295</v>
      </c>
      <c r="C146" s="504">
        <v>45324</v>
      </c>
      <c r="D146" s="511"/>
      <c r="E146" s="511"/>
      <c r="F146" s="511"/>
      <c r="G146" s="511"/>
      <c r="H146" s="511"/>
      <c r="I146" s="511"/>
      <c r="J146" s="511"/>
      <c r="K146" s="511"/>
      <c r="L146" s="511"/>
      <c r="M146" s="511"/>
      <c r="N146" s="511"/>
      <c r="O146" s="511"/>
      <c r="P146" s="511"/>
    </row>
    <row r="147" spans="1:16" ht="12.95">
      <c r="A147" s="660"/>
      <c r="B147" s="146" t="s">
        <v>299</v>
      </c>
      <c r="C147" s="504">
        <v>45325</v>
      </c>
      <c r="D147" s="511"/>
      <c r="E147" s="511"/>
      <c r="F147" s="511"/>
      <c r="G147" s="511"/>
      <c r="H147" s="511"/>
      <c r="I147" s="511"/>
      <c r="J147" s="511"/>
      <c r="K147" s="511"/>
      <c r="L147" s="511"/>
      <c r="M147" s="511"/>
      <c r="N147" s="511"/>
      <c r="O147" s="511"/>
      <c r="P147" s="511"/>
    </row>
    <row r="148" spans="1:16" ht="150.75" customHeight="1">
      <c r="A148" s="660"/>
      <c r="B148" s="276" t="s">
        <v>288</v>
      </c>
      <c r="C148" s="504">
        <v>45326</v>
      </c>
      <c r="D148" s="158" t="s">
        <v>314</v>
      </c>
      <c r="E148" s="341" t="s">
        <v>376</v>
      </c>
      <c r="F148" s="122"/>
      <c r="G148" s="122"/>
      <c r="H148" s="158">
        <v>31</v>
      </c>
      <c r="I148" s="158">
        <v>4</v>
      </c>
      <c r="J148" s="158">
        <v>32</v>
      </c>
      <c r="K148" s="158">
        <v>8</v>
      </c>
      <c r="L148" s="158">
        <v>1</v>
      </c>
      <c r="M148" s="225">
        <v>0</v>
      </c>
      <c r="N148" s="158">
        <f>SUM(M148,L148,K148)</f>
        <v>9</v>
      </c>
      <c r="O148" s="517">
        <f>N148/J148</f>
        <v>0.28125</v>
      </c>
      <c r="P148" s="332"/>
    </row>
    <row r="149" spans="1:16" ht="12.95">
      <c r="A149" s="660"/>
      <c r="B149" s="654" t="s">
        <v>372</v>
      </c>
      <c r="C149" s="655"/>
      <c r="D149" s="655"/>
      <c r="E149" s="655"/>
      <c r="F149" s="655"/>
      <c r="G149" s="655"/>
      <c r="H149" s="267">
        <f>SUM(H142:H148)</f>
        <v>56</v>
      </c>
      <c r="I149" s="267">
        <f t="shared" ref="I149" si="34">SUM(I142:I148)</f>
        <v>8</v>
      </c>
      <c r="J149" s="267">
        <f t="shared" ref="J149" si="35">SUM(J142:J148)</f>
        <v>59</v>
      </c>
      <c r="K149" s="267">
        <f t="shared" ref="K149" si="36">SUM(K142:K148)</f>
        <v>13</v>
      </c>
      <c r="L149" s="267">
        <f t="shared" ref="L149" si="37">SUM(L142:L148)</f>
        <v>1</v>
      </c>
      <c r="M149" s="267">
        <v>1</v>
      </c>
      <c r="N149" s="267">
        <v>15</v>
      </c>
      <c r="O149" s="268">
        <f>N149/J149</f>
        <v>0.25423728813559321</v>
      </c>
      <c r="P149" s="267"/>
    </row>
    <row r="150" spans="1:16" ht="12.95">
      <c r="A150" s="660"/>
      <c r="B150" s="146" t="s">
        <v>289</v>
      </c>
      <c r="C150" s="504">
        <v>45327</v>
      </c>
      <c r="D150" s="511"/>
      <c r="E150" s="511"/>
      <c r="F150" s="511"/>
      <c r="G150" s="511"/>
      <c r="H150" s="511"/>
      <c r="I150" s="511"/>
      <c r="J150" s="511"/>
      <c r="K150" s="511"/>
      <c r="L150" s="511"/>
      <c r="M150" s="511"/>
      <c r="N150" s="511"/>
      <c r="O150" s="511"/>
      <c r="P150" s="511"/>
    </row>
    <row r="151" spans="1:16" ht="149.25" customHeight="1">
      <c r="A151" s="660"/>
      <c r="B151" s="276" t="s">
        <v>290</v>
      </c>
      <c r="C151" s="504">
        <v>45328</v>
      </c>
      <c r="D151" s="158" t="s">
        <v>321</v>
      </c>
      <c r="E151" s="341" t="s">
        <v>377</v>
      </c>
      <c r="F151" s="122"/>
      <c r="G151" s="122"/>
      <c r="H151" s="158">
        <v>37</v>
      </c>
      <c r="I151" s="158">
        <v>5</v>
      </c>
      <c r="J151" s="158">
        <v>37</v>
      </c>
      <c r="K151" s="158">
        <v>4</v>
      </c>
      <c r="L151" s="158">
        <v>1</v>
      </c>
      <c r="M151" s="225">
        <v>2</v>
      </c>
      <c r="N151" s="158">
        <f>SUM(M151,L151,K151)</f>
        <v>7</v>
      </c>
      <c r="O151" s="517">
        <f>N151/J151</f>
        <v>0.1891891891891892</v>
      </c>
      <c r="P151" s="332"/>
    </row>
    <row r="152" spans="1:16" ht="12.95">
      <c r="A152" s="660"/>
      <c r="B152" s="146" t="s">
        <v>293</v>
      </c>
      <c r="C152" s="504">
        <v>45329</v>
      </c>
      <c r="D152" s="511"/>
      <c r="E152" s="511"/>
      <c r="F152" s="511"/>
      <c r="G152" s="511"/>
      <c r="H152" s="511"/>
      <c r="I152" s="511"/>
      <c r="J152" s="511"/>
      <c r="K152" s="511"/>
      <c r="L152" s="511"/>
      <c r="M152" s="511"/>
      <c r="N152" s="511"/>
      <c r="O152" s="511"/>
      <c r="P152" s="511"/>
    </row>
    <row r="153" spans="1:16" ht="12.95">
      <c r="A153" s="660"/>
      <c r="B153" s="146" t="s">
        <v>294</v>
      </c>
      <c r="C153" s="504">
        <v>45330</v>
      </c>
      <c r="D153" s="511"/>
      <c r="E153" s="511"/>
      <c r="F153" s="511"/>
      <c r="G153" s="511"/>
      <c r="H153" s="511"/>
      <c r="I153" s="511"/>
      <c r="J153" s="511"/>
      <c r="K153" s="511"/>
      <c r="L153" s="511"/>
      <c r="M153" s="511"/>
      <c r="N153" s="511"/>
      <c r="O153" s="511"/>
      <c r="P153" s="511"/>
    </row>
    <row r="154" spans="1:16" ht="141" customHeight="1">
      <c r="A154" s="660"/>
      <c r="B154" s="276" t="s">
        <v>295</v>
      </c>
      <c r="C154" s="504">
        <v>45331</v>
      </c>
      <c r="D154" s="158" t="s">
        <v>321</v>
      </c>
      <c r="E154" s="341" t="s">
        <v>378</v>
      </c>
      <c r="F154" s="122"/>
      <c r="G154" s="122"/>
      <c r="H154" s="158">
        <v>58</v>
      </c>
      <c r="I154" s="158">
        <v>4</v>
      </c>
      <c r="J154" s="158">
        <v>60</v>
      </c>
      <c r="K154" s="158">
        <v>5</v>
      </c>
      <c r="L154" s="158">
        <v>2</v>
      </c>
      <c r="M154" s="225">
        <v>3</v>
      </c>
      <c r="N154" s="158">
        <f>SUM(M154,L154,K154)</f>
        <v>10</v>
      </c>
      <c r="O154" s="517">
        <f>N154/J154</f>
        <v>0.16666666666666666</v>
      </c>
      <c r="P154" s="332"/>
    </row>
    <row r="155" spans="1:16" ht="12.95">
      <c r="A155" s="660"/>
      <c r="B155" s="146" t="s">
        <v>299</v>
      </c>
      <c r="C155" s="504">
        <v>45332</v>
      </c>
      <c r="D155" s="511"/>
      <c r="E155" s="511"/>
      <c r="F155" s="511"/>
      <c r="G155" s="511"/>
      <c r="H155" s="511"/>
      <c r="I155" s="511"/>
      <c r="J155" s="511"/>
      <c r="K155" s="511"/>
      <c r="L155" s="511"/>
      <c r="M155" s="509"/>
      <c r="N155" s="511"/>
      <c r="O155" s="511"/>
      <c r="P155" s="511"/>
    </row>
    <row r="156" spans="1:16" ht="12.95">
      <c r="A156" s="660"/>
      <c r="B156" s="146" t="s">
        <v>288</v>
      </c>
      <c r="C156" s="504">
        <v>45333</v>
      </c>
      <c r="D156" s="511"/>
      <c r="E156" s="511"/>
      <c r="F156" s="511"/>
      <c r="G156" s="511"/>
      <c r="H156" s="511"/>
      <c r="I156" s="511"/>
      <c r="J156" s="511"/>
      <c r="K156" s="511"/>
      <c r="L156" s="511"/>
      <c r="M156" s="511"/>
      <c r="N156" s="511"/>
      <c r="O156" s="511"/>
      <c r="P156" s="511"/>
    </row>
    <row r="157" spans="1:16" ht="12.95">
      <c r="A157" s="660"/>
      <c r="B157" s="654" t="s">
        <v>372</v>
      </c>
      <c r="C157" s="655"/>
      <c r="D157" s="655"/>
      <c r="E157" s="655"/>
      <c r="F157" s="655"/>
      <c r="G157" s="655"/>
      <c r="H157" s="267">
        <f>SUM(H150:H156)</f>
        <v>95</v>
      </c>
      <c r="I157" s="267">
        <f t="shared" ref="I157" si="38">SUM(I150:I156)</f>
        <v>9</v>
      </c>
      <c r="J157" s="267">
        <f t="shared" ref="J157" si="39">SUM(J150:J156)</f>
        <v>97</v>
      </c>
      <c r="K157" s="267">
        <f t="shared" ref="K157" si="40">SUM(K150:K156)</f>
        <v>9</v>
      </c>
      <c r="L157" s="267">
        <f t="shared" ref="L157" si="41">SUM(L150:L156)</f>
        <v>3</v>
      </c>
      <c r="M157" s="269">
        <f>SUM(M151:M154)</f>
        <v>5</v>
      </c>
      <c r="N157" s="267">
        <f>SUM(N154,N151)</f>
        <v>17</v>
      </c>
      <c r="O157" s="268">
        <f>N157/J157</f>
        <v>0.17525773195876287</v>
      </c>
      <c r="P157" s="267"/>
    </row>
    <row r="158" spans="1:16" ht="12.95">
      <c r="A158" s="660"/>
      <c r="B158" s="146" t="s">
        <v>289</v>
      </c>
      <c r="C158" s="504">
        <v>45334</v>
      </c>
      <c r="D158" s="511"/>
      <c r="E158" s="511"/>
      <c r="F158" s="511"/>
      <c r="G158" s="511"/>
      <c r="H158" s="511"/>
      <c r="I158" s="511"/>
      <c r="J158" s="511"/>
      <c r="K158" s="511"/>
      <c r="L158" s="511"/>
      <c r="M158" s="511"/>
      <c r="N158" s="511"/>
      <c r="O158" s="511"/>
      <c r="P158" s="511"/>
    </row>
    <row r="159" spans="1:16" ht="12.95">
      <c r="A159" s="660"/>
      <c r="B159" s="146" t="s">
        <v>290</v>
      </c>
      <c r="C159" s="504">
        <v>45335</v>
      </c>
      <c r="D159" s="511"/>
      <c r="E159" s="511"/>
      <c r="F159" s="511"/>
      <c r="G159" s="511"/>
      <c r="H159" s="511"/>
      <c r="I159" s="511"/>
      <c r="J159" s="511"/>
      <c r="K159" s="511"/>
      <c r="L159" s="511"/>
      <c r="M159" s="509"/>
      <c r="N159" s="511"/>
      <c r="O159" s="511"/>
      <c r="P159" s="511"/>
    </row>
    <row r="160" spans="1:16" ht="146.25" customHeight="1">
      <c r="A160" s="660"/>
      <c r="B160" s="276" t="s">
        <v>293</v>
      </c>
      <c r="C160" s="504">
        <v>45336</v>
      </c>
      <c r="D160" s="158"/>
      <c r="E160" s="341" t="s">
        <v>379</v>
      </c>
      <c r="F160" s="122" t="e" vm="2">
        <v>#VALUE!</v>
      </c>
      <c r="G160" s="122"/>
      <c r="H160" s="158">
        <v>121</v>
      </c>
      <c r="I160" s="158">
        <v>44</v>
      </c>
      <c r="J160" s="158">
        <v>128</v>
      </c>
      <c r="K160" s="158">
        <v>8</v>
      </c>
      <c r="L160" s="158">
        <v>1</v>
      </c>
      <c r="M160" s="225">
        <v>0</v>
      </c>
      <c r="N160" s="158">
        <f>SUM(M160,L160,K160)</f>
        <v>9</v>
      </c>
      <c r="O160" s="517">
        <f>N160/J160</f>
        <v>7.03125E-2</v>
      </c>
      <c r="P160" s="332"/>
    </row>
    <row r="161" spans="1:16" ht="12.95">
      <c r="A161" s="660"/>
      <c r="B161" s="146" t="s">
        <v>294</v>
      </c>
      <c r="C161" s="504">
        <v>45337</v>
      </c>
      <c r="D161" s="511"/>
      <c r="E161" s="511"/>
      <c r="F161" s="511"/>
      <c r="G161" s="511"/>
      <c r="H161" s="511"/>
      <c r="I161" s="511"/>
      <c r="J161" s="511"/>
      <c r="K161" s="511"/>
      <c r="L161" s="511"/>
      <c r="M161" s="511"/>
      <c r="N161" s="511"/>
      <c r="O161" s="511"/>
      <c r="P161" s="511"/>
    </row>
    <row r="162" spans="1:16" ht="12.95">
      <c r="A162" s="660"/>
      <c r="B162" s="146" t="s">
        <v>295</v>
      </c>
      <c r="C162" s="504">
        <v>45338</v>
      </c>
      <c r="D162" s="511"/>
      <c r="E162" s="511"/>
      <c r="F162" s="511"/>
      <c r="G162" s="511"/>
      <c r="H162" s="511"/>
      <c r="I162" s="511"/>
      <c r="J162" s="511"/>
      <c r="K162" s="511"/>
      <c r="L162" s="511"/>
      <c r="M162" s="511"/>
      <c r="N162" s="511"/>
      <c r="O162" s="511"/>
      <c r="P162" s="511"/>
    </row>
    <row r="163" spans="1:16" ht="108" customHeight="1">
      <c r="A163" s="660"/>
      <c r="B163" s="276" t="s">
        <v>299</v>
      </c>
      <c r="C163" s="504">
        <v>45339</v>
      </c>
      <c r="D163" s="158" t="s">
        <v>321</v>
      </c>
      <c r="E163" s="341" t="s">
        <v>380</v>
      </c>
      <c r="F163" s="158" t="e" vm="3">
        <v>#VALUE!</v>
      </c>
      <c r="G163" s="158"/>
      <c r="H163" s="158">
        <v>67</v>
      </c>
      <c r="I163" s="158">
        <v>5</v>
      </c>
      <c r="J163" s="158">
        <v>79</v>
      </c>
      <c r="K163" s="158">
        <v>10</v>
      </c>
      <c r="L163" s="158">
        <v>2</v>
      </c>
      <c r="M163" s="225">
        <v>0</v>
      </c>
      <c r="N163" s="225">
        <f>SUM(M163,L163,K163)</f>
        <v>12</v>
      </c>
      <c r="O163" s="139">
        <f>N163/J163</f>
        <v>0.15189873417721519</v>
      </c>
      <c r="P163" s="332"/>
    </row>
    <row r="164" spans="1:16" ht="12.95">
      <c r="A164" s="660"/>
      <c r="B164" s="146" t="s">
        <v>288</v>
      </c>
      <c r="C164" s="504">
        <v>45340</v>
      </c>
      <c r="D164" s="511"/>
      <c r="E164" s="511"/>
      <c r="F164" s="511"/>
      <c r="G164" s="511"/>
      <c r="H164" s="511"/>
      <c r="I164" s="511"/>
      <c r="J164" s="511"/>
      <c r="K164" s="511"/>
      <c r="L164" s="511"/>
      <c r="M164" s="511"/>
      <c r="N164" s="511"/>
      <c r="O164" s="511"/>
      <c r="P164" s="511"/>
    </row>
    <row r="165" spans="1:16" ht="13.5" customHeight="1">
      <c r="A165" s="660"/>
      <c r="B165" s="654" t="s">
        <v>372</v>
      </c>
      <c r="C165" s="655"/>
      <c r="D165" s="655"/>
      <c r="E165" s="655"/>
      <c r="F165" s="655"/>
      <c r="G165" s="655"/>
      <c r="H165" s="267">
        <f>SUM(H158:H164)</f>
        <v>188</v>
      </c>
      <c r="I165" s="267">
        <f t="shared" ref="I165" si="42">SUM(I158:I164)</f>
        <v>49</v>
      </c>
      <c r="J165" s="267">
        <f t="shared" ref="J165" si="43">SUM(J158:J164)</f>
        <v>207</v>
      </c>
      <c r="K165" s="267">
        <f t="shared" ref="K165" si="44">SUM(K158:K164)</f>
        <v>18</v>
      </c>
      <c r="L165" s="267">
        <f t="shared" ref="L165" si="45">SUM(L158:L164)</f>
        <v>3</v>
      </c>
      <c r="M165" s="269">
        <v>0</v>
      </c>
      <c r="N165" s="269">
        <f>SUM(N163,N160)</f>
        <v>21</v>
      </c>
      <c r="O165" s="268">
        <f>N165/J165</f>
        <v>0.10144927536231885</v>
      </c>
      <c r="P165" s="267"/>
    </row>
    <row r="166" spans="1:16" ht="12.95">
      <c r="A166" s="660"/>
      <c r="B166" s="146" t="s">
        <v>289</v>
      </c>
      <c r="C166" s="504">
        <v>45341</v>
      </c>
      <c r="D166" s="511"/>
      <c r="E166" s="511"/>
      <c r="F166" s="511"/>
      <c r="G166" s="511"/>
      <c r="H166" s="511"/>
      <c r="I166" s="511"/>
      <c r="J166" s="511"/>
      <c r="K166" s="511"/>
      <c r="L166" s="511"/>
      <c r="M166" s="511"/>
      <c r="N166" s="511"/>
      <c r="O166" s="511"/>
      <c r="P166" s="511"/>
    </row>
    <row r="167" spans="1:16" ht="84">
      <c r="A167" s="660"/>
      <c r="B167" s="276" t="s">
        <v>290</v>
      </c>
      <c r="C167" s="504">
        <v>45342</v>
      </c>
      <c r="D167" s="158" t="s">
        <v>321</v>
      </c>
      <c r="E167" s="341" t="s">
        <v>381</v>
      </c>
      <c r="F167" s="122" t="e" vm="4">
        <v>#VALUE!</v>
      </c>
      <c r="G167" s="122"/>
      <c r="H167" s="158">
        <v>51</v>
      </c>
      <c r="I167" s="158">
        <v>5</v>
      </c>
      <c r="J167" s="158">
        <v>60</v>
      </c>
      <c r="K167" s="158">
        <v>9</v>
      </c>
      <c r="L167" s="158">
        <v>0</v>
      </c>
      <c r="M167" s="158">
        <v>1</v>
      </c>
      <c r="N167" s="158">
        <f>SUM(K167,L167,M167)</f>
        <v>10</v>
      </c>
      <c r="O167" s="522">
        <f>N167/J167</f>
        <v>0.16666666666666666</v>
      </c>
      <c r="P167" s="158"/>
    </row>
    <row r="168" spans="1:16" ht="12.95">
      <c r="A168" s="660"/>
      <c r="B168" s="146" t="s">
        <v>293</v>
      </c>
      <c r="C168" s="504">
        <v>45343</v>
      </c>
      <c r="D168" s="511"/>
      <c r="E168" s="511"/>
      <c r="F168" s="511"/>
      <c r="G168" s="511"/>
      <c r="H168" s="511"/>
      <c r="I168" s="511"/>
      <c r="J168" s="511"/>
      <c r="K168" s="511"/>
      <c r="L168" s="511"/>
      <c r="M168" s="511"/>
      <c r="N168" s="511"/>
      <c r="O168" s="511"/>
      <c r="P168" s="511"/>
    </row>
    <row r="169" spans="1:16" ht="12.95">
      <c r="A169" s="660"/>
      <c r="B169" s="146" t="s">
        <v>294</v>
      </c>
      <c r="C169" s="504">
        <v>45344</v>
      </c>
      <c r="D169" s="511"/>
      <c r="E169" s="511"/>
      <c r="F169" s="511"/>
      <c r="G169" s="511"/>
      <c r="H169" s="511"/>
      <c r="I169" s="511"/>
      <c r="J169" s="511"/>
      <c r="K169" s="511"/>
      <c r="L169" s="511"/>
      <c r="M169" s="511"/>
      <c r="N169" s="511"/>
      <c r="O169" s="511"/>
      <c r="P169" s="511"/>
    </row>
    <row r="170" spans="1:16" ht="12.95">
      <c r="A170" s="660"/>
      <c r="B170" s="146" t="s">
        <v>295</v>
      </c>
      <c r="C170" s="504">
        <v>45345</v>
      </c>
      <c r="D170" s="511"/>
      <c r="E170" s="511"/>
      <c r="F170" s="511"/>
      <c r="G170" s="511"/>
      <c r="H170" s="511"/>
      <c r="I170" s="511"/>
      <c r="J170" s="511"/>
      <c r="K170" s="511"/>
      <c r="L170" s="511"/>
      <c r="M170" s="511"/>
      <c r="N170" s="511"/>
      <c r="O170" s="511"/>
      <c r="P170" s="511"/>
    </row>
    <row r="171" spans="1:16" ht="12.95">
      <c r="A171" s="660"/>
      <c r="B171" s="146" t="s">
        <v>299</v>
      </c>
      <c r="C171" s="504">
        <v>45346</v>
      </c>
      <c r="D171" s="511"/>
      <c r="E171" s="511"/>
      <c r="F171" s="511"/>
      <c r="G171" s="511"/>
      <c r="H171" s="511"/>
      <c r="I171" s="511"/>
      <c r="J171" s="511"/>
      <c r="K171" s="511"/>
      <c r="L171" s="511"/>
      <c r="M171" s="511"/>
      <c r="N171" s="511"/>
      <c r="O171" s="511"/>
      <c r="P171" s="511"/>
    </row>
    <row r="172" spans="1:16" ht="12.95">
      <c r="A172" s="660"/>
      <c r="B172" s="146" t="s">
        <v>288</v>
      </c>
      <c r="C172" s="504">
        <v>45347</v>
      </c>
      <c r="D172" s="511"/>
      <c r="E172" s="511"/>
      <c r="F172" s="511"/>
      <c r="G172" s="511"/>
      <c r="H172" s="511"/>
      <c r="I172" s="511"/>
      <c r="J172" s="511"/>
      <c r="K172" s="511"/>
      <c r="L172" s="511"/>
      <c r="M172" s="511"/>
      <c r="N172" s="511"/>
      <c r="O172" s="511"/>
      <c r="P172" s="511"/>
    </row>
    <row r="173" spans="1:16" ht="12.95">
      <c r="A173" s="660"/>
      <c r="B173" s="654" t="s">
        <v>372</v>
      </c>
      <c r="C173" s="655"/>
      <c r="D173" s="655"/>
      <c r="E173" s="655"/>
      <c r="F173" s="655"/>
      <c r="G173" s="655"/>
      <c r="H173" s="267">
        <f>SUM(H166:H172)</f>
        <v>51</v>
      </c>
      <c r="I173" s="267">
        <f t="shared" ref="I173" si="46">SUM(I166:I172)</f>
        <v>5</v>
      </c>
      <c r="J173" s="267">
        <f t="shared" ref="J173" si="47">SUM(J166:J172)</f>
        <v>60</v>
      </c>
      <c r="K173" s="267">
        <f t="shared" ref="K173" si="48">SUM(K166:K172)</f>
        <v>9</v>
      </c>
      <c r="L173" s="267">
        <f t="shared" ref="L173" si="49">SUM(L166:L172)</f>
        <v>0</v>
      </c>
      <c r="M173" s="269"/>
      <c r="N173" s="267"/>
      <c r="O173" s="334"/>
      <c r="P173" s="267"/>
    </row>
    <row r="174" spans="1:16" ht="12.95">
      <c r="A174" s="660"/>
      <c r="B174" s="146" t="s">
        <v>289</v>
      </c>
      <c r="C174" s="504">
        <v>45348</v>
      </c>
      <c r="D174" s="511"/>
      <c r="E174" s="511"/>
      <c r="F174" s="511"/>
      <c r="G174" s="511"/>
      <c r="H174" s="511"/>
      <c r="I174" s="511"/>
      <c r="J174" s="511"/>
      <c r="K174" s="511"/>
      <c r="L174" s="511"/>
      <c r="M174" s="511"/>
      <c r="N174" s="511"/>
      <c r="O174" s="511"/>
      <c r="P174" s="511"/>
    </row>
    <row r="175" spans="1:16" ht="102.75" customHeight="1">
      <c r="A175" s="660"/>
      <c r="B175" s="276" t="s">
        <v>290</v>
      </c>
      <c r="C175" s="504">
        <v>45349</v>
      </c>
      <c r="D175" s="158" t="s">
        <v>321</v>
      </c>
      <c r="E175" s="341" t="s">
        <v>382</v>
      </c>
      <c r="F175" s="122" t="e" vm="5">
        <v>#VALUE!</v>
      </c>
      <c r="G175" s="122"/>
      <c r="H175" s="158">
        <v>81</v>
      </c>
      <c r="I175" s="158">
        <v>2</v>
      </c>
      <c r="J175" s="158">
        <v>94</v>
      </c>
      <c r="K175" s="158">
        <v>6</v>
      </c>
      <c r="L175" s="158">
        <v>0</v>
      </c>
      <c r="M175" s="225">
        <v>3</v>
      </c>
      <c r="N175" s="158">
        <f>SUM(M175,L175,K175)</f>
        <v>9</v>
      </c>
      <c r="O175" s="139">
        <f>N175/J175</f>
        <v>9.5744680851063829E-2</v>
      </c>
      <c r="P175" s="332"/>
    </row>
    <row r="176" spans="1:16" ht="12.95">
      <c r="A176" s="660"/>
      <c r="B176" s="146" t="s">
        <v>293</v>
      </c>
      <c r="C176" s="504">
        <v>45350</v>
      </c>
      <c r="D176" s="511"/>
      <c r="E176" s="511"/>
      <c r="F176" s="511"/>
      <c r="G176" s="511"/>
      <c r="H176" s="511"/>
      <c r="I176" s="511"/>
      <c r="J176" s="511"/>
      <c r="K176" s="511"/>
      <c r="L176" s="511"/>
      <c r="M176" s="511"/>
      <c r="N176" s="511"/>
      <c r="O176" s="523"/>
      <c r="P176" s="511"/>
    </row>
    <row r="177" spans="1:16" ht="100.5" customHeight="1">
      <c r="A177" s="660"/>
      <c r="B177" s="276" t="s">
        <v>294</v>
      </c>
      <c r="C177" s="504">
        <v>45351</v>
      </c>
      <c r="D177" s="158"/>
      <c r="E177" s="158" t="s">
        <v>383</v>
      </c>
      <c r="F177" s="158" t="e" vm="6">
        <v>#VALUE!</v>
      </c>
      <c r="G177" s="158"/>
      <c r="H177" s="158">
        <v>35</v>
      </c>
      <c r="I177" s="158">
        <v>1</v>
      </c>
      <c r="J177" s="158">
        <v>40</v>
      </c>
      <c r="K177" s="158">
        <v>1</v>
      </c>
      <c r="L177" s="158">
        <v>0</v>
      </c>
      <c r="M177" s="158">
        <v>0</v>
      </c>
      <c r="N177" s="158">
        <f>SUM(M177,L177,K177)</f>
        <v>1</v>
      </c>
      <c r="O177" s="139">
        <f>N177/J177</f>
        <v>2.5000000000000001E-2</v>
      </c>
      <c r="P177" s="158"/>
    </row>
    <row r="178" spans="1:16" ht="12.95">
      <c r="A178" s="661" t="s">
        <v>96</v>
      </c>
      <c r="B178" s="146" t="s">
        <v>295</v>
      </c>
      <c r="C178" s="504">
        <v>45352</v>
      </c>
      <c r="D178" s="511"/>
      <c r="E178" s="511"/>
      <c r="F178" s="511"/>
      <c r="G178" s="511"/>
      <c r="H178" s="511"/>
      <c r="I178" s="511"/>
      <c r="J178" s="511"/>
      <c r="K178" s="511"/>
      <c r="L178" s="511"/>
      <c r="M178" s="511"/>
      <c r="N178" s="511"/>
      <c r="O178" s="511"/>
      <c r="P178" s="511"/>
    </row>
    <row r="179" spans="1:16" ht="13.5" customHeight="1">
      <c r="A179" s="661"/>
      <c r="B179" s="146" t="s">
        <v>299</v>
      </c>
      <c r="C179" s="504">
        <v>45353</v>
      </c>
      <c r="D179" s="511"/>
      <c r="E179" s="511"/>
      <c r="F179" s="511"/>
      <c r="G179" s="511"/>
      <c r="H179" s="511"/>
      <c r="I179" s="511"/>
      <c r="J179" s="511"/>
      <c r="K179" s="511"/>
      <c r="L179" s="511"/>
      <c r="M179" s="511"/>
      <c r="N179" s="511"/>
      <c r="O179" s="511"/>
      <c r="P179" s="511"/>
    </row>
    <row r="180" spans="1:16" ht="165" customHeight="1">
      <c r="A180" s="661"/>
      <c r="B180" s="276" t="s">
        <v>288</v>
      </c>
      <c r="C180" s="504">
        <v>45354</v>
      </c>
      <c r="D180" s="158" t="s">
        <v>314</v>
      </c>
      <c r="E180" s="341" t="s">
        <v>384</v>
      </c>
      <c r="F180" s="122" t="e" vm="7">
        <v>#VALUE!</v>
      </c>
      <c r="G180" s="122"/>
      <c r="H180" s="158">
        <v>58</v>
      </c>
      <c r="I180" s="158">
        <v>1</v>
      </c>
      <c r="J180" s="158">
        <v>63</v>
      </c>
      <c r="K180" s="158">
        <v>5</v>
      </c>
      <c r="L180" s="158">
        <v>1</v>
      </c>
      <c r="M180" s="225">
        <v>0</v>
      </c>
      <c r="N180" s="158">
        <f>SUM(M180,L180,K180)</f>
        <v>6</v>
      </c>
      <c r="O180" s="139">
        <f>N180/J180</f>
        <v>9.5238095238095233E-2</v>
      </c>
      <c r="P180" s="332"/>
    </row>
    <row r="181" spans="1:16" ht="12.95">
      <c r="A181" s="661"/>
      <c r="B181" s="654" t="s">
        <v>372</v>
      </c>
      <c r="C181" s="655"/>
      <c r="D181" s="655"/>
      <c r="E181" s="655"/>
      <c r="F181" s="655"/>
      <c r="G181" s="655"/>
      <c r="H181" s="267">
        <f>SUM(H174:H180)</f>
        <v>174</v>
      </c>
      <c r="I181" s="267">
        <f t="shared" ref="I181" si="50">SUM(I174:I180)</f>
        <v>4</v>
      </c>
      <c r="J181" s="267">
        <f t="shared" ref="J181" si="51">SUM(J174:J180)</f>
        <v>197</v>
      </c>
      <c r="K181" s="267">
        <f t="shared" ref="K181" si="52">SUM(K174:K180)</f>
        <v>12</v>
      </c>
      <c r="L181" s="267">
        <f t="shared" ref="L181:N181" si="53">SUM(L174:L180)</f>
        <v>1</v>
      </c>
      <c r="M181" s="267">
        <f t="shared" si="53"/>
        <v>3</v>
      </c>
      <c r="N181" s="267">
        <f t="shared" si="53"/>
        <v>16</v>
      </c>
      <c r="O181" s="268">
        <f>N181/J181</f>
        <v>8.1218274111675121E-2</v>
      </c>
      <c r="P181" s="267"/>
    </row>
    <row r="182" spans="1:16" ht="13.5" customHeight="1">
      <c r="A182" s="661"/>
      <c r="B182" s="146" t="s">
        <v>289</v>
      </c>
      <c r="C182" s="504">
        <v>45355</v>
      </c>
      <c r="D182" s="511"/>
      <c r="E182" s="511"/>
      <c r="F182" s="511"/>
      <c r="G182" s="511"/>
      <c r="H182" s="511"/>
      <c r="I182" s="511"/>
      <c r="J182" s="511"/>
      <c r="K182" s="511"/>
      <c r="L182" s="511"/>
      <c r="M182" s="511"/>
      <c r="N182" s="511"/>
      <c r="O182" s="511"/>
      <c r="P182" s="511"/>
    </row>
    <row r="183" spans="1:16" ht="13.5" customHeight="1">
      <c r="A183" s="661"/>
      <c r="B183" s="146" t="s">
        <v>290</v>
      </c>
      <c r="C183" s="504">
        <v>45356</v>
      </c>
      <c r="D183" s="511"/>
      <c r="E183" s="511"/>
      <c r="F183" s="511"/>
      <c r="G183" s="511"/>
      <c r="H183" s="511"/>
      <c r="I183" s="511"/>
      <c r="J183" s="511"/>
      <c r="K183" s="511"/>
      <c r="L183" s="511"/>
      <c r="M183" s="511"/>
      <c r="N183" s="511"/>
      <c r="O183" s="511"/>
      <c r="P183" s="511"/>
    </row>
    <row r="184" spans="1:16" ht="116.25" customHeight="1">
      <c r="A184" s="661"/>
      <c r="B184" s="276" t="s">
        <v>293</v>
      </c>
      <c r="C184" s="504">
        <v>45357</v>
      </c>
      <c r="D184" s="158" t="s">
        <v>385</v>
      </c>
      <c r="E184" s="341" t="s">
        <v>386</v>
      </c>
      <c r="F184" s="158" t="e" vm="8">
        <v>#VALUE!</v>
      </c>
      <c r="G184" s="158"/>
      <c r="H184" s="168">
        <v>1943</v>
      </c>
      <c r="I184" s="158"/>
      <c r="J184" s="168">
        <v>2404</v>
      </c>
      <c r="K184" s="158">
        <v>11</v>
      </c>
      <c r="L184" s="158">
        <v>3</v>
      </c>
      <c r="M184" s="158">
        <v>2</v>
      </c>
      <c r="N184" s="158">
        <f>SUM(K184:M184)</f>
        <v>16</v>
      </c>
      <c r="O184" s="517">
        <f>N184/J184</f>
        <v>6.6555740432612314E-3</v>
      </c>
      <c r="P184" s="158">
        <v>34</v>
      </c>
    </row>
    <row r="185" spans="1:16" ht="13.5" customHeight="1">
      <c r="A185" s="661"/>
      <c r="B185" s="146" t="s">
        <v>294</v>
      </c>
      <c r="C185" s="504">
        <v>45358</v>
      </c>
      <c r="D185" s="511"/>
      <c r="E185" s="511"/>
      <c r="F185" s="511"/>
      <c r="G185" s="511"/>
      <c r="H185" s="511"/>
      <c r="I185" s="511"/>
      <c r="J185" s="511"/>
      <c r="K185" s="511"/>
      <c r="L185" s="511"/>
      <c r="M185" s="511"/>
      <c r="N185" s="511"/>
      <c r="O185" s="511"/>
      <c r="P185" s="511"/>
    </row>
    <row r="186" spans="1:16" ht="103.5" customHeight="1">
      <c r="A186" s="661"/>
      <c r="B186" s="276" t="s">
        <v>295</v>
      </c>
      <c r="C186" s="504">
        <v>45359</v>
      </c>
      <c r="D186" s="158"/>
      <c r="E186" s="341" t="s">
        <v>387</v>
      </c>
      <c r="F186" s="122" t="e" vm="9">
        <v>#VALUE!</v>
      </c>
      <c r="G186" s="122"/>
      <c r="H186" s="158">
        <v>69</v>
      </c>
      <c r="I186" s="158">
        <v>15</v>
      </c>
      <c r="J186" s="158">
        <v>75</v>
      </c>
      <c r="K186" s="158">
        <v>6</v>
      </c>
      <c r="L186" s="158">
        <v>0</v>
      </c>
      <c r="M186" s="225">
        <v>3</v>
      </c>
      <c r="N186" s="158">
        <f>SUM(K186:M186)</f>
        <v>9</v>
      </c>
      <c r="O186" s="517">
        <f>N186/J186</f>
        <v>0.12</v>
      </c>
      <c r="P186" s="332"/>
    </row>
    <row r="187" spans="1:16" ht="13.5" customHeight="1">
      <c r="A187" s="661"/>
      <c r="B187" s="146" t="s">
        <v>299</v>
      </c>
      <c r="C187" s="504">
        <v>45360</v>
      </c>
      <c r="D187" s="511"/>
      <c r="E187" s="511"/>
      <c r="F187" s="511"/>
      <c r="G187" s="511"/>
      <c r="H187" s="511"/>
      <c r="I187" s="511"/>
      <c r="J187" s="511"/>
      <c r="K187" s="511"/>
      <c r="L187" s="511"/>
      <c r="M187" s="511"/>
      <c r="N187" s="511"/>
      <c r="O187" s="511"/>
      <c r="P187" s="511"/>
    </row>
    <row r="188" spans="1:16" ht="102.75" customHeight="1">
      <c r="A188" s="661"/>
      <c r="B188" s="276" t="s">
        <v>288</v>
      </c>
      <c r="C188" s="504">
        <v>45361</v>
      </c>
      <c r="D188" s="158" t="s">
        <v>314</v>
      </c>
      <c r="E188" s="122" t="s">
        <v>388</v>
      </c>
      <c r="F188" s="122" t="e" vm="10">
        <v>#VALUE!</v>
      </c>
      <c r="G188" s="122"/>
      <c r="H188" s="158">
        <v>39</v>
      </c>
      <c r="I188" s="158">
        <v>1</v>
      </c>
      <c r="J188" s="158">
        <v>40</v>
      </c>
      <c r="K188" s="158">
        <v>3</v>
      </c>
      <c r="L188" s="158">
        <v>0</v>
      </c>
      <c r="M188" s="158">
        <v>0</v>
      </c>
      <c r="N188" s="158">
        <f>SUM(K188:M188)</f>
        <v>3</v>
      </c>
      <c r="O188" s="517">
        <f>N188/J188</f>
        <v>7.4999999999999997E-2</v>
      </c>
      <c r="P188" s="158"/>
    </row>
    <row r="189" spans="1:16" ht="13.5" customHeight="1">
      <c r="A189" s="661"/>
      <c r="B189" s="654" t="s">
        <v>372</v>
      </c>
      <c r="C189" s="655"/>
      <c r="D189" s="655"/>
      <c r="E189" s="655"/>
      <c r="F189" s="655"/>
      <c r="G189" s="655"/>
      <c r="H189" s="271">
        <f>SUM(H184:H188)</f>
        <v>2051</v>
      </c>
      <c r="I189" s="271">
        <f t="shared" ref="I189:N189" si="54">SUM(I184:I188)</f>
        <v>16</v>
      </c>
      <c r="J189" s="271">
        <f t="shared" si="54"/>
        <v>2519</v>
      </c>
      <c r="K189" s="271">
        <f t="shared" si="54"/>
        <v>20</v>
      </c>
      <c r="L189" s="271">
        <f t="shared" si="54"/>
        <v>3</v>
      </c>
      <c r="M189" s="271">
        <f t="shared" si="54"/>
        <v>5</v>
      </c>
      <c r="N189" s="271">
        <f t="shared" si="54"/>
        <v>28</v>
      </c>
      <c r="O189" s="268">
        <f>N189/J189</f>
        <v>1.11155220325526E-2</v>
      </c>
      <c r="P189" s="267"/>
    </row>
    <row r="190" spans="1:16" ht="13.5" customHeight="1">
      <c r="A190" s="661"/>
      <c r="B190" s="146" t="s">
        <v>289</v>
      </c>
      <c r="C190" s="504">
        <v>45362</v>
      </c>
      <c r="D190" s="511"/>
      <c r="E190" s="511"/>
      <c r="F190" s="511"/>
      <c r="G190" s="511"/>
      <c r="H190" s="511"/>
      <c r="I190" s="511"/>
      <c r="J190" s="511"/>
      <c r="K190" s="511"/>
      <c r="L190" s="511"/>
      <c r="M190" s="511"/>
      <c r="N190" s="511"/>
      <c r="O190" s="511"/>
      <c r="P190" s="511"/>
    </row>
    <row r="191" spans="1:16" ht="96" customHeight="1">
      <c r="A191" s="661"/>
      <c r="B191" s="276" t="s">
        <v>290</v>
      </c>
      <c r="C191" s="504">
        <v>45363</v>
      </c>
      <c r="D191" s="158" t="s">
        <v>321</v>
      </c>
      <c r="E191" s="122" t="s">
        <v>389</v>
      </c>
      <c r="F191" s="122" t="e" vm="11">
        <v>#VALUE!</v>
      </c>
      <c r="G191" s="122"/>
      <c r="H191" s="158">
        <v>67</v>
      </c>
      <c r="I191" s="158">
        <v>14</v>
      </c>
      <c r="J191" s="158">
        <v>80</v>
      </c>
      <c r="K191" s="158">
        <v>6</v>
      </c>
      <c r="L191" s="158">
        <v>1</v>
      </c>
      <c r="M191" s="158">
        <v>1</v>
      </c>
      <c r="N191" s="158">
        <f>SUM(K191:M191)</f>
        <v>8</v>
      </c>
      <c r="O191" s="517">
        <f>N191/J191</f>
        <v>0.1</v>
      </c>
      <c r="P191" s="158"/>
    </row>
    <row r="192" spans="1:16" ht="13.5" customHeight="1">
      <c r="A192" s="661"/>
      <c r="B192" s="146" t="s">
        <v>293</v>
      </c>
      <c r="C192" s="504">
        <v>45364</v>
      </c>
      <c r="D192" s="511"/>
      <c r="E192" s="511"/>
      <c r="F192" s="511"/>
      <c r="G192" s="511"/>
      <c r="H192" s="511"/>
      <c r="I192" s="511"/>
      <c r="J192" s="511"/>
      <c r="K192" s="511"/>
      <c r="L192" s="511"/>
      <c r="M192" s="511"/>
      <c r="N192" s="511"/>
      <c r="O192" s="511"/>
      <c r="P192" s="511"/>
    </row>
    <row r="193" spans="1:16" ht="12.95">
      <c r="A193" s="661"/>
      <c r="B193" s="146" t="s">
        <v>294</v>
      </c>
      <c r="C193" s="504">
        <v>45365</v>
      </c>
      <c r="D193" s="511"/>
      <c r="E193" s="511"/>
      <c r="F193" s="511"/>
      <c r="G193" s="511"/>
      <c r="H193" s="511"/>
      <c r="I193" s="511"/>
      <c r="J193" s="511"/>
      <c r="K193" s="511"/>
      <c r="L193" s="511"/>
      <c r="M193" s="511"/>
      <c r="N193" s="511"/>
      <c r="O193" s="511"/>
      <c r="P193" s="511"/>
    </row>
    <row r="194" spans="1:16" ht="13.5" customHeight="1">
      <c r="A194" s="661"/>
      <c r="B194" s="146" t="s">
        <v>295</v>
      </c>
      <c r="C194" s="504">
        <v>45366</v>
      </c>
      <c r="D194" s="511"/>
      <c r="E194" s="511"/>
      <c r="F194" s="511"/>
      <c r="G194" s="511"/>
      <c r="H194" s="511"/>
      <c r="I194" s="511"/>
      <c r="J194" s="511"/>
      <c r="K194" s="511"/>
      <c r="L194" s="511"/>
      <c r="M194" s="511"/>
      <c r="N194" s="511"/>
      <c r="O194" s="511"/>
      <c r="P194" s="511"/>
    </row>
    <row r="195" spans="1:16" ht="13.5" customHeight="1">
      <c r="A195" s="661"/>
      <c r="B195" s="146" t="s">
        <v>299</v>
      </c>
      <c r="C195" s="504">
        <v>45367</v>
      </c>
      <c r="D195" s="511"/>
      <c r="E195" s="511"/>
      <c r="F195" s="511"/>
      <c r="G195" s="511"/>
      <c r="H195" s="511"/>
      <c r="I195" s="511"/>
      <c r="J195" s="511"/>
      <c r="K195" s="511"/>
      <c r="L195" s="511"/>
      <c r="M195" s="511"/>
      <c r="N195" s="511"/>
      <c r="O195" s="511"/>
      <c r="P195" s="511"/>
    </row>
    <row r="196" spans="1:16" ht="12.95">
      <c r="A196" s="661"/>
      <c r="B196" s="146" t="s">
        <v>288</v>
      </c>
      <c r="C196" s="504">
        <v>45368</v>
      </c>
      <c r="D196" s="511"/>
      <c r="E196" s="511"/>
      <c r="F196" s="511"/>
      <c r="G196" s="511"/>
      <c r="H196" s="511"/>
      <c r="I196" s="511"/>
      <c r="J196" s="511"/>
      <c r="K196" s="511"/>
      <c r="L196" s="511"/>
      <c r="M196" s="511"/>
      <c r="N196" s="511"/>
      <c r="O196" s="511"/>
      <c r="P196" s="511"/>
    </row>
    <row r="197" spans="1:16" ht="12.95">
      <c r="A197" s="661"/>
      <c r="B197" s="654" t="s">
        <v>372</v>
      </c>
      <c r="C197" s="655"/>
      <c r="D197" s="655"/>
      <c r="E197" s="655"/>
      <c r="F197" s="655"/>
      <c r="G197" s="655"/>
      <c r="H197" s="271">
        <f>SUM(H191:H196)</f>
        <v>67</v>
      </c>
      <c r="I197" s="271">
        <f>SUM(I191:I196)</f>
        <v>14</v>
      </c>
      <c r="J197" s="271">
        <f t="shared" ref="J197:M197" si="55">SUM(J191:J196)</f>
        <v>80</v>
      </c>
      <c r="K197" s="271">
        <f t="shared" si="55"/>
        <v>6</v>
      </c>
      <c r="L197" s="271">
        <f t="shared" si="55"/>
        <v>1</v>
      </c>
      <c r="M197" s="271">
        <f t="shared" si="55"/>
        <v>1</v>
      </c>
      <c r="N197" s="271">
        <f>SUM(N191:N196)</f>
        <v>8</v>
      </c>
      <c r="O197" s="268">
        <f>N197/J197</f>
        <v>0.1</v>
      </c>
      <c r="P197" s="267"/>
    </row>
    <row r="198" spans="1:16" ht="13.5" customHeight="1">
      <c r="A198" s="661"/>
      <c r="B198" s="146" t="s">
        <v>289</v>
      </c>
      <c r="C198" s="504">
        <v>45369</v>
      </c>
      <c r="D198" s="511"/>
      <c r="E198" s="511"/>
      <c r="F198" s="511"/>
      <c r="G198" s="511"/>
      <c r="H198" s="511"/>
      <c r="I198" s="511"/>
      <c r="J198" s="511"/>
      <c r="K198" s="511"/>
      <c r="L198" s="511"/>
      <c r="M198" s="511"/>
      <c r="N198" s="511"/>
      <c r="O198" s="511"/>
      <c r="P198" s="511"/>
    </row>
    <row r="199" spans="1:16" ht="108.75" customHeight="1">
      <c r="A199" s="661"/>
      <c r="B199" s="276" t="s">
        <v>290</v>
      </c>
      <c r="C199" s="504">
        <v>45370</v>
      </c>
      <c r="D199" s="158" t="s">
        <v>321</v>
      </c>
      <c r="E199" s="341" t="s">
        <v>390</v>
      </c>
      <c r="F199" s="122" t="e" vm="12">
        <v>#VALUE!</v>
      </c>
      <c r="G199" s="122"/>
      <c r="H199" s="158">
        <v>71</v>
      </c>
      <c r="I199" s="158">
        <v>24</v>
      </c>
      <c r="J199" s="158">
        <v>103</v>
      </c>
      <c r="K199" s="158">
        <v>6</v>
      </c>
      <c r="L199" s="158">
        <v>1</v>
      </c>
      <c r="M199" s="225">
        <v>0</v>
      </c>
      <c r="N199" s="158">
        <f>SUM(K199:M199)</f>
        <v>7</v>
      </c>
      <c r="O199" s="517">
        <f>N199/J199</f>
        <v>6.7961165048543687E-2</v>
      </c>
      <c r="P199" s="332"/>
    </row>
    <row r="200" spans="1:16" ht="13.5" customHeight="1">
      <c r="A200" s="661"/>
      <c r="B200" s="146" t="s">
        <v>293</v>
      </c>
      <c r="C200" s="504">
        <v>45371</v>
      </c>
      <c r="D200" s="511"/>
      <c r="E200" s="511"/>
      <c r="F200" s="511"/>
      <c r="G200" s="511"/>
      <c r="H200" s="511"/>
      <c r="I200" s="511"/>
      <c r="J200" s="511"/>
      <c r="K200" s="511"/>
      <c r="L200" s="511"/>
      <c r="M200" s="511"/>
      <c r="N200" s="511"/>
      <c r="O200" s="511"/>
      <c r="P200" s="511"/>
    </row>
    <row r="201" spans="1:16" ht="12.95">
      <c r="A201" s="661"/>
      <c r="B201" s="146" t="s">
        <v>294</v>
      </c>
      <c r="C201" s="504">
        <v>45372</v>
      </c>
      <c r="D201" s="511"/>
      <c r="E201" s="511"/>
      <c r="F201" s="511"/>
      <c r="G201" s="511"/>
      <c r="H201" s="511"/>
      <c r="I201" s="511"/>
      <c r="J201" s="511"/>
      <c r="K201" s="511"/>
      <c r="L201" s="511"/>
      <c r="M201" s="511"/>
      <c r="N201" s="511"/>
      <c r="O201" s="511"/>
      <c r="P201" s="511"/>
    </row>
    <row r="202" spans="1:16" ht="13.5" customHeight="1">
      <c r="A202" s="661"/>
      <c r="B202" s="146" t="s">
        <v>295</v>
      </c>
      <c r="C202" s="504">
        <v>45373</v>
      </c>
      <c r="D202" s="511"/>
      <c r="E202" s="511"/>
      <c r="F202" s="511"/>
      <c r="G202" s="511"/>
      <c r="H202" s="511"/>
      <c r="I202" s="511"/>
      <c r="J202" s="511"/>
      <c r="K202" s="511"/>
      <c r="L202" s="511"/>
      <c r="M202" s="511"/>
      <c r="N202" s="511"/>
      <c r="O202" s="511"/>
      <c r="P202" s="511"/>
    </row>
    <row r="203" spans="1:16" ht="13.5" customHeight="1">
      <c r="A203" s="661"/>
      <c r="B203" s="146" t="s">
        <v>299</v>
      </c>
      <c r="C203" s="504">
        <v>45374</v>
      </c>
      <c r="D203" s="511"/>
      <c r="E203" s="511"/>
      <c r="F203" s="511"/>
      <c r="G203" s="511"/>
      <c r="H203" s="511"/>
      <c r="I203" s="511"/>
      <c r="J203" s="511"/>
      <c r="K203" s="511"/>
      <c r="L203" s="511"/>
      <c r="M203" s="511"/>
      <c r="N203" s="511"/>
      <c r="O203" s="511"/>
      <c r="P203" s="511"/>
    </row>
    <row r="204" spans="1:16" ht="76.5" customHeight="1">
      <c r="A204" s="661"/>
      <c r="B204" s="276" t="s">
        <v>288</v>
      </c>
      <c r="C204" s="504">
        <v>45375</v>
      </c>
      <c r="D204" s="158" t="s">
        <v>385</v>
      </c>
      <c r="E204" s="122" t="s">
        <v>391</v>
      </c>
      <c r="F204" s="122" t="e" vm="13">
        <v>#VALUE!</v>
      </c>
      <c r="G204" s="122"/>
      <c r="H204" s="158">
        <v>75</v>
      </c>
      <c r="I204" s="158">
        <v>2</v>
      </c>
      <c r="J204" s="158">
        <v>84</v>
      </c>
      <c r="K204" s="158">
        <v>9</v>
      </c>
      <c r="L204" s="158">
        <v>1</v>
      </c>
      <c r="M204" s="225">
        <v>0</v>
      </c>
      <c r="N204" s="158">
        <f>SUM(K204:M204)</f>
        <v>10</v>
      </c>
      <c r="O204" s="517">
        <f>N204/J204</f>
        <v>0.11904761904761904</v>
      </c>
      <c r="P204" s="332"/>
    </row>
    <row r="205" spans="1:16" ht="12.95">
      <c r="A205" s="661"/>
      <c r="B205" s="654" t="s">
        <v>372</v>
      </c>
      <c r="C205" s="655"/>
      <c r="D205" s="655"/>
      <c r="E205" s="655"/>
      <c r="F205" s="655"/>
      <c r="G205" s="655"/>
      <c r="H205" s="469">
        <f>SUM(H204,H199)</f>
        <v>146</v>
      </c>
      <c r="I205" s="469">
        <f t="shared" ref="I205:N205" si="56">SUM(I204,I199)</f>
        <v>26</v>
      </c>
      <c r="J205" s="469">
        <f t="shared" si="56"/>
        <v>187</v>
      </c>
      <c r="K205" s="469">
        <f t="shared" si="56"/>
        <v>15</v>
      </c>
      <c r="L205" s="469">
        <f t="shared" si="56"/>
        <v>2</v>
      </c>
      <c r="M205" s="469">
        <f t="shared" si="56"/>
        <v>0</v>
      </c>
      <c r="N205" s="469">
        <f t="shared" si="56"/>
        <v>17</v>
      </c>
      <c r="O205" s="524">
        <f>N205/J205</f>
        <v>9.0909090909090912E-2</v>
      </c>
      <c r="P205" s="428"/>
    </row>
    <row r="206" spans="1:16" ht="13.5" customHeight="1">
      <c r="A206" s="661"/>
      <c r="B206" s="146" t="s">
        <v>289</v>
      </c>
      <c r="C206" s="504">
        <v>45376</v>
      </c>
      <c r="D206" s="511"/>
      <c r="E206" s="511"/>
      <c r="F206" s="511"/>
      <c r="G206" s="511"/>
      <c r="H206" s="511"/>
      <c r="I206" s="511"/>
      <c r="J206" s="511"/>
      <c r="K206" s="511"/>
      <c r="L206" s="511"/>
      <c r="M206" s="511"/>
      <c r="N206" s="511"/>
      <c r="O206" s="511"/>
      <c r="P206" s="511"/>
    </row>
    <row r="207" spans="1:16" ht="98.25" customHeight="1">
      <c r="A207" s="661"/>
      <c r="B207" s="276" t="s">
        <v>290</v>
      </c>
      <c r="C207" s="504">
        <v>45377</v>
      </c>
      <c r="D207" s="158" t="s">
        <v>321</v>
      </c>
      <c r="E207" s="341" t="s">
        <v>392</v>
      </c>
      <c r="F207" s="122" t="e" vm="9">
        <v>#VALUE!</v>
      </c>
      <c r="G207" s="122"/>
      <c r="H207" s="158">
        <v>67</v>
      </c>
      <c r="I207" s="158">
        <v>3</v>
      </c>
      <c r="J207" s="158">
        <v>76</v>
      </c>
      <c r="K207" s="158">
        <v>9</v>
      </c>
      <c r="L207" s="158">
        <v>0</v>
      </c>
      <c r="M207" s="225">
        <v>2</v>
      </c>
      <c r="N207" s="158">
        <f>SUM(K207:M207)</f>
        <v>11</v>
      </c>
      <c r="O207" s="517">
        <f>N207/J207</f>
        <v>0.14473684210526316</v>
      </c>
    </row>
    <row r="208" spans="1:16" ht="13.5" customHeight="1">
      <c r="A208" s="661"/>
      <c r="B208" s="146" t="s">
        <v>293</v>
      </c>
      <c r="C208" s="504">
        <v>45378</v>
      </c>
      <c r="D208" s="511"/>
      <c r="E208" s="511"/>
      <c r="F208" s="511"/>
      <c r="G208" s="511"/>
      <c r="H208" s="511"/>
      <c r="I208" s="511"/>
      <c r="J208" s="511"/>
      <c r="K208" s="511"/>
      <c r="L208" s="511"/>
      <c r="M208" s="511"/>
      <c r="N208" s="511"/>
      <c r="O208" s="511"/>
      <c r="P208" s="511"/>
    </row>
    <row r="209" spans="1:16" ht="13.5" customHeight="1">
      <c r="A209" s="661"/>
      <c r="B209" s="146" t="s">
        <v>294</v>
      </c>
      <c r="C209" s="504">
        <v>45379</v>
      </c>
      <c r="D209" s="511"/>
      <c r="E209" s="511"/>
      <c r="F209" s="511"/>
      <c r="G209" s="511"/>
      <c r="H209" s="511"/>
      <c r="I209" s="511"/>
      <c r="J209" s="511"/>
      <c r="K209" s="511"/>
      <c r="L209" s="511"/>
      <c r="M209" s="511"/>
      <c r="N209" s="511"/>
      <c r="O209" s="511"/>
      <c r="P209" s="511"/>
    </row>
    <row r="210" spans="1:16" ht="13.5" customHeight="1">
      <c r="A210" s="661"/>
      <c r="B210" s="146" t="s">
        <v>295</v>
      </c>
      <c r="C210" s="504">
        <v>45380</v>
      </c>
      <c r="D210" s="511"/>
      <c r="E210" s="511"/>
      <c r="F210" s="511"/>
      <c r="G210" s="511"/>
      <c r="H210" s="511"/>
      <c r="I210" s="511"/>
      <c r="J210" s="511"/>
      <c r="K210" s="511"/>
      <c r="L210" s="511"/>
      <c r="M210" s="511"/>
      <c r="N210" s="511"/>
      <c r="O210" s="511"/>
      <c r="P210" s="511"/>
    </row>
    <row r="211" spans="1:16" ht="12.95">
      <c r="A211" s="661"/>
      <c r="B211" s="146" t="s">
        <v>299</v>
      </c>
      <c r="C211" s="504">
        <v>45381</v>
      </c>
      <c r="D211" s="511"/>
      <c r="E211" s="511"/>
      <c r="F211" s="511"/>
      <c r="G211" s="511"/>
      <c r="H211" s="511"/>
      <c r="I211" s="511"/>
      <c r="J211" s="511"/>
      <c r="K211" s="511"/>
      <c r="L211" s="511"/>
      <c r="M211" s="511"/>
      <c r="N211" s="511"/>
      <c r="O211" s="511"/>
      <c r="P211" s="511"/>
    </row>
    <row r="212" spans="1:16" ht="13.5" customHeight="1">
      <c r="A212" s="661"/>
      <c r="B212" s="146" t="s">
        <v>288</v>
      </c>
      <c r="C212" s="504">
        <v>45382</v>
      </c>
      <c r="D212" s="511"/>
      <c r="E212" s="511"/>
      <c r="F212" s="511"/>
      <c r="G212" s="511"/>
      <c r="H212" s="511"/>
      <c r="I212" s="511"/>
      <c r="J212" s="511"/>
      <c r="K212" s="511"/>
      <c r="L212" s="511"/>
      <c r="M212" s="511"/>
      <c r="N212" s="511"/>
      <c r="O212" s="511"/>
      <c r="P212" s="511"/>
    </row>
    <row r="213" spans="1:16" ht="13.5" customHeight="1">
      <c r="A213" s="425"/>
      <c r="B213" s="654" t="s">
        <v>372</v>
      </c>
      <c r="C213" s="655"/>
      <c r="D213" s="655"/>
      <c r="E213" s="655"/>
      <c r="F213" s="655"/>
      <c r="G213" s="655"/>
      <c r="H213" s="469">
        <f>SUM(H206:H212)</f>
        <v>67</v>
      </c>
      <c r="I213" s="469">
        <f>I207</f>
        <v>3</v>
      </c>
      <c r="J213" s="469">
        <f t="shared" ref="J213:N213" si="57">J207</f>
        <v>76</v>
      </c>
      <c r="K213" s="469">
        <f t="shared" si="57"/>
        <v>9</v>
      </c>
      <c r="L213" s="469">
        <f t="shared" si="57"/>
        <v>0</v>
      </c>
      <c r="M213" s="469">
        <f t="shared" si="57"/>
        <v>2</v>
      </c>
      <c r="N213" s="469">
        <f t="shared" si="57"/>
        <v>11</v>
      </c>
      <c r="O213" s="524">
        <v>0.20449999999999999</v>
      </c>
      <c r="P213" s="521"/>
    </row>
    <row r="214" spans="1:16" ht="25.5" customHeight="1">
      <c r="A214" s="425"/>
      <c r="B214" s="669" t="s">
        <v>330</v>
      </c>
      <c r="C214" s="669"/>
      <c r="D214" s="669"/>
      <c r="E214" s="669"/>
      <c r="F214" s="669"/>
      <c r="G214" s="669"/>
      <c r="H214" s="433">
        <f>SUM(H207,H204,H199,H191,H188,H186,H184,H180)</f>
        <v>2389</v>
      </c>
      <c r="I214" s="433">
        <f t="shared" ref="I214:N214" si="58">SUM(I207,I204,I199,I191,I188,I186,I184,I180)</f>
        <v>60</v>
      </c>
      <c r="J214" s="433">
        <f t="shared" si="58"/>
        <v>2925</v>
      </c>
      <c r="K214" s="433">
        <f t="shared" si="58"/>
        <v>55</v>
      </c>
      <c r="L214" s="433">
        <f t="shared" si="58"/>
        <v>7</v>
      </c>
      <c r="M214" s="433">
        <f t="shared" si="58"/>
        <v>8</v>
      </c>
      <c r="N214" s="433">
        <f t="shared" si="58"/>
        <v>70</v>
      </c>
      <c r="O214" s="434">
        <f>N214/J214</f>
        <v>2.3931623931623933E-2</v>
      </c>
      <c r="P214" s="433"/>
    </row>
    <row r="215" spans="1:16" ht="12.95">
      <c r="A215" s="671" t="s">
        <v>104</v>
      </c>
      <c r="B215" s="146" t="s">
        <v>289</v>
      </c>
      <c r="C215" s="504">
        <v>45383</v>
      </c>
      <c r="D215" s="511"/>
      <c r="E215" s="511"/>
      <c r="F215" s="511"/>
      <c r="G215" s="511"/>
      <c r="H215" s="511"/>
      <c r="I215" s="511"/>
      <c r="J215" s="511"/>
      <c r="K215" s="511"/>
      <c r="L215" s="511"/>
      <c r="M215" s="511"/>
      <c r="N215" s="511"/>
      <c r="O215" s="511"/>
      <c r="P215" s="511"/>
    </row>
    <row r="216" spans="1:16" ht="12.95">
      <c r="A216" s="671"/>
      <c r="B216" s="146" t="s">
        <v>290</v>
      </c>
      <c r="C216" s="504">
        <v>45384</v>
      </c>
      <c r="D216" s="511"/>
      <c r="E216" s="511"/>
      <c r="F216" s="511"/>
      <c r="G216" s="511"/>
      <c r="H216" s="511"/>
      <c r="I216" s="511"/>
      <c r="J216" s="511"/>
      <c r="K216" s="511"/>
      <c r="L216" s="511"/>
      <c r="M216" s="511"/>
      <c r="N216" s="511"/>
      <c r="O216" s="511"/>
      <c r="P216" s="511"/>
    </row>
    <row r="217" spans="1:16" ht="12.95">
      <c r="A217" s="671"/>
      <c r="B217" s="146" t="s">
        <v>293</v>
      </c>
      <c r="C217" s="504">
        <v>45385</v>
      </c>
      <c r="D217" s="511"/>
      <c r="E217" s="511"/>
      <c r="F217" s="511"/>
      <c r="G217" s="511"/>
      <c r="H217" s="511"/>
      <c r="I217" s="511"/>
      <c r="J217" s="511"/>
      <c r="K217" s="511"/>
      <c r="L217" s="511"/>
      <c r="M217" s="511"/>
      <c r="N217" s="511"/>
      <c r="O217" s="511"/>
      <c r="P217" s="511"/>
    </row>
    <row r="218" spans="1:16" ht="12.95">
      <c r="A218" s="671"/>
      <c r="B218" s="146" t="s">
        <v>294</v>
      </c>
      <c r="C218" s="504">
        <v>45386</v>
      </c>
      <c r="D218" s="511"/>
      <c r="E218" s="511"/>
      <c r="F218" s="511"/>
      <c r="G218" s="511"/>
      <c r="H218" s="511"/>
      <c r="I218" s="511"/>
      <c r="J218" s="511"/>
      <c r="K218" s="511"/>
      <c r="L218" s="511"/>
      <c r="M218" s="511"/>
      <c r="N218" s="511"/>
      <c r="O218" s="511"/>
      <c r="P218" s="511"/>
    </row>
    <row r="219" spans="1:16" ht="12.95">
      <c r="A219" s="671"/>
      <c r="B219" s="146" t="s">
        <v>295</v>
      </c>
      <c r="C219" s="504">
        <v>45387</v>
      </c>
      <c r="D219" s="511"/>
      <c r="E219" s="511"/>
      <c r="F219" s="511"/>
      <c r="G219" s="511"/>
      <c r="H219" s="511"/>
      <c r="I219" s="511"/>
      <c r="J219" s="511"/>
      <c r="K219" s="511"/>
      <c r="L219" s="511"/>
      <c r="M219" s="511"/>
      <c r="N219" s="511"/>
      <c r="O219" s="511"/>
      <c r="P219" s="511"/>
    </row>
    <row r="220" spans="1:16" ht="12.95">
      <c r="A220" s="671"/>
      <c r="B220" s="146" t="s">
        <v>299</v>
      </c>
      <c r="C220" s="504">
        <v>45388</v>
      </c>
      <c r="D220" s="511"/>
      <c r="E220" s="511"/>
      <c r="F220" s="511"/>
      <c r="G220" s="511"/>
      <c r="H220" s="511"/>
      <c r="I220" s="511"/>
      <c r="J220" s="511"/>
      <c r="K220" s="511"/>
      <c r="L220" s="511"/>
      <c r="M220" s="511"/>
      <c r="N220" s="511"/>
      <c r="O220" s="511"/>
      <c r="P220" s="511"/>
    </row>
    <row r="221" spans="1:16" ht="12.95">
      <c r="A221" s="671"/>
      <c r="B221" s="146" t="s">
        <v>288</v>
      </c>
      <c r="C221" s="504">
        <v>45389</v>
      </c>
      <c r="D221" s="511"/>
      <c r="E221" s="511"/>
      <c r="F221" s="511"/>
      <c r="G221" s="511"/>
      <c r="H221" s="511"/>
      <c r="I221" s="511"/>
      <c r="J221" s="511"/>
      <c r="K221" s="511"/>
      <c r="L221" s="511"/>
      <c r="M221" s="511"/>
      <c r="N221" s="511"/>
      <c r="O221" s="511"/>
      <c r="P221" s="511"/>
    </row>
    <row r="222" spans="1:16" ht="12.95">
      <c r="A222" s="671"/>
      <c r="B222" s="146" t="s">
        <v>289</v>
      </c>
      <c r="C222" s="504">
        <v>45390</v>
      </c>
      <c r="D222" s="511"/>
      <c r="E222" s="511"/>
      <c r="F222" s="511"/>
      <c r="G222" s="511"/>
      <c r="H222" s="511"/>
      <c r="I222" s="511"/>
      <c r="J222" s="511"/>
      <c r="K222" s="511"/>
      <c r="L222" s="511"/>
      <c r="M222" s="511"/>
      <c r="N222" s="511"/>
      <c r="O222" s="511"/>
      <c r="P222" s="511"/>
    </row>
    <row r="223" spans="1:16" ht="137.25" customHeight="1">
      <c r="A223" s="671"/>
      <c r="B223" s="276" t="s">
        <v>290</v>
      </c>
      <c r="C223" s="504">
        <v>45391</v>
      </c>
      <c r="D223" s="158" t="s">
        <v>321</v>
      </c>
      <c r="E223" s="122" t="s">
        <v>393</v>
      </c>
      <c r="F223" s="158" t="e" vm="14">
        <v>#VALUE!</v>
      </c>
      <c r="G223" s="158" t="s">
        <v>394</v>
      </c>
      <c r="H223" s="158">
        <v>165</v>
      </c>
      <c r="I223" s="158">
        <v>111</v>
      </c>
      <c r="J223" s="158">
        <v>209</v>
      </c>
      <c r="K223" s="158">
        <v>4</v>
      </c>
      <c r="L223" s="158">
        <v>0</v>
      </c>
      <c r="M223" s="225">
        <v>0</v>
      </c>
      <c r="N223" s="225">
        <f>SUM(K223:M223)</f>
        <v>4</v>
      </c>
      <c r="O223" s="139">
        <f>N223/J223</f>
        <v>1.9138755980861243E-2</v>
      </c>
      <c r="P223" s="158"/>
    </row>
    <row r="224" spans="1:16" ht="12.95">
      <c r="A224" s="671"/>
      <c r="B224" s="146" t="s">
        <v>293</v>
      </c>
      <c r="C224" s="504">
        <v>45392</v>
      </c>
      <c r="D224" s="511"/>
      <c r="E224" s="511"/>
      <c r="F224" s="511"/>
      <c r="G224" s="511"/>
      <c r="H224" s="511"/>
      <c r="I224" s="511"/>
      <c r="J224" s="511"/>
      <c r="K224" s="511"/>
      <c r="L224" s="511"/>
      <c r="M224" s="511"/>
      <c r="N224" s="511"/>
      <c r="O224" s="511"/>
      <c r="P224" s="511"/>
    </row>
    <row r="225" spans="1:16" ht="12.95">
      <c r="A225" s="671"/>
      <c r="B225" s="146" t="s">
        <v>294</v>
      </c>
      <c r="C225" s="504">
        <v>45393</v>
      </c>
      <c r="D225" s="511"/>
      <c r="E225" s="511"/>
      <c r="F225" s="511"/>
      <c r="G225" s="511"/>
      <c r="H225" s="511"/>
      <c r="I225" s="511"/>
      <c r="J225" s="511"/>
      <c r="K225" s="511"/>
      <c r="L225" s="511"/>
      <c r="M225" s="511"/>
      <c r="N225" s="511"/>
      <c r="O225" s="511"/>
      <c r="P225" s="511"/>
    </row>
    <row r="226" spans="1:16" ht="12.95">
      <c r="A226" s="671"/>
      <c r="B226" s="146" t="s">
        <v>295</v>
      </c>
      <c r="C226" s="504">
        <v>45394</v>
      </c>
      <c r="D226" s="511"/>
      <c r="E226" s="511"/>
      <c r="F226" s="511"/>
      <c r="G226" s="511"/>
      <c r="H226" s="511"/>
      <c r="I226" s="511"/>
      <c r="J226" s="511"/>
      <c r="K226" s="511"/>
      <c r="L226" s="511"/>
      <c r="M226" s="511"/>
      <c r="N226" s="511"/>
      <c r="O226" s="511"/>
      <c r="P226" s="511"/>
    </row>
    <row r="227" spans="1:16" ht="12.95">
      <c r="A227" s="671"/>
      <c r="B227" s="146" t="s">
        <v>299</v>
      </c>
      <c r="C227" s="504">
        <v>45395</v>
      </c>
      <c r="D227" s="511"/>
      <c r="E227" s="511"/>
      <c r="F227" s="511"/>
      <c r="G227" s="511"/>
      <c r="H227" s="511"/>
      <c r="I227" s="511"/>
      <c r="J227" s="511"/>
      <c r="K227" s="511"/>
      <c r="L227" s="511"/>
      <c r="M227" s="511"/>
      <c r="N227" s="511"/>
      <c r="O227" s="511"/>
      <c r="P227" s="511"/>
    </row>
    <row r="228" spans="1:16" ht="137.25" customHeight="1">
      <c r="A228" s="671"/>
      <c r="B228" s="276" t="s">
        <v>288</v>
      </c>
      <c r="C228" s="504">
        <v>45396</v>
      </c>
      <c r="D228" s="158" t="s">
        <v>385</v>
      </c>
      <c r="E228" s="341" t="s">
        <v>395</v>
      </c>
      <c r="F228" s="122" t="e" vm="15">
        <v>#VALUE!</v>
      </c>
      <c r="G228" s="158" t="s">
        <v>396</v>
      </c>
      <c r="H228" s="168">
        <v>1392</v>
      </c>
      <c r="I228" s="158">
        <v>1744</v>
      </c>
      <c r="J228" s="168">
        <v>1756</v>
      </c>
      <c r="K228" s="158">
        <v>27</v>
      </c>
      <c r="L228" s="158">
        <v>2</v>
      </c>
      <c r="M228" s="225">
        <v>30</v>
      </c>
      <c r="N228" s="225">
        <f>SUM(K228:M228)</f>
        <v>59</v>
      </c>
      <c r="O228" s="139">
        <f>N228/J228</f>
        <v>3.3599088838268794E-2</v>
      </c>
    </row>
    <row r="229" spans="1:16" ht="12.95">
      <c r="A229" s="671"/>
      <c r="B229" s="654" t="s">
        <v>372</v>
      </c>
      <c r="C229" s="655"/>
      <c r="D229" s="655"/>
      <c r="E229" s="655"/>
      <c r="F229" s="655"/>
      <c r="G229" s="655"/>
      <c r="H229" s="469">
        <f>SUM(H228,H223)</f>
        <v>1557</v>
      </c>
      <c r="I229" s="469">
        <f t="shared" ref="I229:N229" si="59">SUM(I228,I223)</f>
        <v>1855</v>
      </c>
      <c r="J229" s="469">
        <f t="shared" si="59"/>
        <v>1965</v>
      </c>
      <c r="K229" s="469">
        <f t="shared" si="59"/>
        <v>31</v>
      </c>
      <c r="L229" s="469">
        <f t="shared" si="59"/>
        <v>2</v>
      </c>
      <c r="M229" s="469">
        <f t="shared" si="59"/>
        <v>30</v>
      </c>
      <c r="N229" s="469">
        <f t="shared" si="59"/>
        <v>63</v>
      </c>
      <c r="O229" s="524">
        <f>N229/J229</f>
        <v>3.2061068702290078E-2</v>
      </c>
      <c r="P229" s="439"/>
    </row>
    <row r="230" spans="1:16" ht="12.95">
      <c r="A230" s="671"/>
      <c r="B230" s="146" t="s">
        <v>289</v>
      </c>
      <c r="C230" s="504">
        <v>45397</v>
      </c>
      <c r="D230" s="511"/>
      <c r="E230" s="511"/>
      <c r="F230" s="511"/>
      <c r="G230" s="511"/>
      <c r="H230" s="511"/>
      <c r="I230" s="511"/>
      <c r="J230" s="511"/>
      <c r="K230" s="511"/>
      <c r="L230" s="511"/>
      <c r="M230" s="511"/>
      <c r="N230" s="511"/>
      <c r="O230" s="511"/>
      <c r="P230" s="511"/>
    </row>
    <row r="231" spans="1:16" ht="153.94999999999999">
      <c r="A231" s="671"/>
      <c r="B231" s="279" t="s">
        <v>290</v>
      </c>
      <c r="C231" s="504">
        <v>45398</v>
      </c>
      <c r="D231" s="158" t="s">
        <v>321</v>
      </c>
      <c r="E231" s="341" t="s">
        <v>397</v>
      </c>
      <c r="F231" s="122" t="e" vm="16">
        <v>#VALUE!</v>
      </c>
      <c r="G231" s="158" t="s">
        <v>398</v>
      </c>
      <c r="H231" s="158">
        <v>315</v>
      </c>
      <c r="I231" s="158">
        <v>273</v>
      </c>
      <c r="J231" s="158">
        <v>365</v>
      </c>
      <c r="K231" s="158">
        <v>7</v>
      </c>
      <c r="L231" s="158">
        <v>1</v>
      </c>
      <c r="M231" s="225">
        <v>0</v>
      </c>
      <c r="N231" s="225">
        <f>SUM(K231:M231)</f>
        <v>8</v>
      </c>
      <c r="O231" s="139">
        <f>N231/J231</f>
        <v>2.1917808219178082E-2</v>
      </c>
    </row>
    <row r="232" spans="1:16" ht="14.1">
      <c r="A232" s="671"/>
      <c r="B232" s="146" t="s">
        <v>293</v>
      </c>
      <c r="C232" s="504">
        <v>45399</v>
      </c>
      <c r="D232" s="511"/>
      <c r="E232" s="507"/>
      <c r="F232" s="507"/>
      <c r="G232" s="507"/>
      <c r="H232" s="511"/>
      <c r="I232" s="511"/>
      <c r="J232" s="511"/>
      <c r="K232" s="511"/>
      <c r="L232" s="511"/>
      <c r="M232" s="432"/>
      <c r="N232" s="212"/>
      <c r="O232" s="212"/>
      <c r="P232" s="213"/>
    </row>
    <row r="233" spans="1:16" ht="14.1">
      <c r="A233" s="671"/>
      <c r="B233" s="146" t="s">
        <v>294</v>
      </c>
      <c r="C233" s="504">
        <v>45400</v>
      </c>
      <c r="D233" s="511"/>
      <c r="E233" s="507"/>
      <c r="F233" s="507"/>
      <c r="G233" s="507"/>
      <c r="H233" s="511"/>
      <c r="I233" s="511"/>
      <c r="J233" s="511"/>
      <c r="K233" s="511"/>
      <c r="L233" s="511"/>
      <c r="M233" s="432"/>
      <c r="N233" s="212"/>
      <c r="O233" s="212"/>
      <c r="P233" s="213"/>
    </row>
    <row r="234" spans="1:16" ht="14.1">
      <c r="A234" s="671"/>
      <c r="B234" s="146" t="s">
        <v>295</v>
      </c>
      <c r="C234" s="504">
        <v>45401</v>
      </c>
      <c r="D234" s="511"/>
      <c r="E234" s="507"/>
      <c r="F234" s="507"/>
      <c r="G234" s="507"/>
      <c r="H234" s="511"/>
      <c r="I234" s="511"/>
      <c r="J234" s="511"/>
      <c r="K234" s="511"/>
      <c r="L234" s="511"/>
      <c r="M234" s="432"/>
      <c r="N234" s="212"/>
      <c r="O234" s="212"/>
      <c r="P234" s="213"/>
    </row>
    <row r="235" spans="1:16" ht="14.1">
      <c r="A235" s="671"/>
      <c r="B235" s="146" t="s">
        <v>299</v>
      </c>
      <c r="C235" s="504">
        <v>45402</v>
      </c>
      <c r="D235" s="511"/>
      <c r="E235" s="507"/>
      <c r="F235" s="507"/>
      <c r="G235" s="507"/>
      <c r="H235" s="511"/>
      <c r="I235" s="511"/>
      <c r="J235" s="511"/>
      <c r="K235" s="511"/>
      <c r="L235" s="511"/>
      <c r="M235" s="432"/>
      <c r="N235" s="212"/>
      <c r="O235" s="212"/>
      <c r="P235" s="213"/>
    </row>
    <row r="236" spans="1:16" ht="118.5" customHeight="1">
      <c r="A236" s="671"/>
      <c r="B236" s="279" t="s">
        <v>288</v>
      </c>
      <c r="C236" s="504">
        <v>45403</v>
      </c>
      <c r="D236" s="158" t="s">
        <v>385</v>
      </c>
      <c r="E236" s="341" t="s">
        <v>399</v>
      </c>
      <c r="F236" s="122" t="e" vm="17">
        <v>#VALUE!</v>
      </c>
      <c r="G236" s="158" t="s">
        <v>400</v>
      </c>
      <c r="H236" s="158">
        <v>57</v>
      </c>
      <c r="I236" s="525">
        <v>0.08</v>
      </c>
      <c r="J236" s="158">
        <v>70</v>
      </c>
      <c r="K236" s="158">
        <v>1</v>
      </c>
      <c r="L236" s="158">
        <v>1</v>
      </c>
      <c r="M236" s="225">
        <v>1</v>
      </c>
      <c r="N236" s="225">
        <f>SUM(K236:M236)</f>
        <v>3</v>
      </c>
      <c r="O236" s="139">
        <f>N236/J236</f>
        <v>4.2857142857142858E-2</v>
      </c>
    </row>
    <row r="237" spans="1:16" s="439" customFormat="1" ht="12.95">
      <c r="A237" s="671"/>
      <c r="B237" s="654" t="s">
        <v>372</v>
      </c>
      <c r="C237" s="655"/>
      <c r="D237" s="655"/>
      <c r="E237" s="655"/>
      <c r="F237" s="655"/>
      <c r="G237" s="655"/>
      <c r="H237" s="469">
        <f>SUM(H236,H231)</f>
        <v>372</v>
      </c>
      <c r="I237" s="469">
        <f t="shared" ref="I237:N237" si="60">SUM(I236,I231)</f>
        <v>273.08</v>
      </c>
      <c r="J237" s="469">
        <f t="shared" si="60"/>
        <v>435</v>
      </c>
      <c r="K237" s="469">
        <f t="shared" si="60"/>
        <v>8</v>
      </c>
      <c r="L237" s="469">
        <f t="shared" si="60"/>
        <v>2</v>
      </c>
      <c r="M237" s="469">
        <f t="shared" si="60"/>
        <v>1</v>
      </c>
      <c r="N237" s="469">
        <f t="shared" si="60"/>
        <v>11</v>
      </c>
      <c r="O237" s="440">
        <f>N237/J237</f>
        <v>2.528735632183908E-2</v>
      </c>
    </row>
    <row r="238" spans="1:16" ht="14.1">
      <c r="A238" s="671"/>
      <c r="B238" s="146" t="s">
        <v>289</v>
      </c>
      <c r="C238" s="504">
        <v>45404</v>
      </c>
      <c r="D238" s="511"/>
      <c r="E238" s="507"/>
      <c r="F238" s="507"/>
      <c r="G238" s="507"/>
      <c r="H238" s="511"/>
      <c r="I238" s="511"/>
      <c r="J238" s="511"/>
      <c r="K238" s="511"/>
      <c r="L238" s="511"/>
      <c r="M238" s="432"/>
      <c r="N238" s="212"/>
      <c r="O238" s="212"/>
      <c r="P238" s="213"/>
    </row>
    <row r="239" spans="1:16" ht="12.95">
      <c r="A239" s="671"/>
      <c r="B239" s="146" t="s">
        <v>290</v>
      </c>
      <c r="C239" s="504">
        <v>45405</v>
      </c>
      <c r="D239" s="511"/>
      <c r="E239" s="511"/>
      <c r="F239" s="511"/>
      <c r="G239" s="511"/>
      <c r="H239" s="511"/>
      <c r="I239" s="511"/>
      <c r="J239" s="511"/>
      <c r="K239" s="511"/>
      <c r="L239" s="511"/>
      <c r="M239" s="511"/>
      <c r="N239" s="511"/>
      <c r="O239" s="511"/>
      <c r="P239" s="511"/>
    </row>
    <row r="240" spans="1:16" ht="12.95">
      <c r="A240" s="671"/>
      <c r="B240" s="146" t="s">
        <v>293</v>
      </c>
      <c r="C240" s="504">
        <v>45406</v>
      </c>
      <c r="D240" s="511"/>
      <c r="E240" s="511"/>
      <c r="F240" s="511"/>
      <c r="G240" s="511"/>
      <c r="H240" s="511"/>
      <c r="I240" s="511"/>
      <c r="J240" s="511"/>
      <c r="K240" s="511"/>
      <c r="L240" s="511"/>
      <c r="M240" s="511"/>
      <c r="N240" s="511"/>
      <c r="O240" s="511"/>
      <c r="P240" s="511"/>
    </row>
    <row r="241" spans="1:16" ht="12.95">
      <c r="A241" s="671"/>
      <c r="B241" s="146" t="s">
        <v>294</v>
      </c>
      <c r="C241" s="504">
        <v>45407</v>
      </c>
      <c r="D241" s="511"/>
      <c r="E241" s="511"/>
      <c r="F241" s="511"/>
      <c r="G241" s="511"/>
      <c r="H241" s="511"/>
      <c r="I241" s="511"/>
      <c r="J241" s="511"/>
      <c r="K241" s="511"/>
      <c r="L241" s="511"/>
      <c r="M241" s="511"/>
      <c r="N241" s="511"/>
      <c r="O241" s="511"/>
      <c r="P241" s="511"/>
    </row>
    <row r="242" spans="1:16" ht="12.95">
      <c r="A242" s="671"/>
      <c r="B242" s="146" t="s">
        <v>295</v>
      </c>
      <c r="C242" s="504">
        <v>45408</v>
      </c>
      <c r="D242" s="511"/>
      <c r="E242" s="511"/>
      <c r="F242" s="511"/>
      <c r="G242" s="511"/>
      <c r="H242" s="511"/>
      <c r="I242" s="511"/>
      <c r="J242" s="511"/>
      <c r="K242" s="511"/>
      <c r="L242" s="511"/>
      <c r="M242" s="511"/>
      <c r="N242" s="511"/>
      <c r="O242" s="511"/>
      <c r="P242" s="511"/>
    </row>
    <row r="243" spans="1:16" ht="12.95">
      <c r="A243" s="671"/>
      <c r="B243" s="146" t="s">
        <v>299</v>
      </c>
      <c r="C243" s="504">
        <v>45409</v>
      </c>
      <c r="D243" s="511"/>
      <c r="E243" s="511"/>
      <c r="F243" s="511"/>
      <c r="G243" s="511"/>
      <c r="H243" s="511"/>
      <c r="I243" s="511"/>
      <c r="J243" s="511"/>
      <c r="K243" s="511"/>
      <c r="L243" s="511"/>
      <c r="M243" s="511"/>
      <c r="N243" s="511"/>
      <c r="O243" s="511"/>
      <c r="P243" s="511"/>
    </row>
    <row r="244" spans="1:16" ht="12.95">
      <c r="A244" s="671"/>
      <c r="B244" s="146" t="s">
        <v>288</v>
      </c>
      <c r="C244" s="504">
        <v>45410</v>
      </c>
      <c r="D244" s="511"/>
      <c r="E244" s="511"/>
      <c r="F244" s="511"/>
      <c r="G244" s="511"/>
      <c r="H244" s="511"/>
      <c r="I244" s="511"/>
      <c r="J244" s="511"/>
      <c r="K244" s="511"/>
      <c r="L244" s="511"/>
      <c r="M244" s="511"/>
      <c r="N244" s="511"/>
      <c r="O244" s="511"/>
      <c r="P244" s="511"/>
    </row>
    <row r="245" spans="1:16" ht="12.95" hidden="1">
      <c r="A245" s="671"/>
      <c r="B245" s="146" t="s">
        <v>289</v>
      </c>
      <c r="C245" s="504">
        <v>45411</v>
      </c>
      <c r="D245" s="511"/>
      <c r="E245" s="511"/>
      <c r="F245" s="511"/>
      <c r="G245" s="511"/>
      <c r="H245" s="511"/>
      <c r="I245" s="511"/>
      <c r="J245" s="511"/>
      <c r="K245" s="511"/>
      <c r="L245" s="511"/>
      <c r="M245" s="511"/>
      <c r="N245" s="511"/>
      <c r="O245" s="511"/>
      <c r="P245" s="511"/>
    </row>
    <row r="246" spans="1:16" ht="12.95" hidden="1">
      <c r="A246" s="671"/>
      <c r="B246" s="278" t="s">
        <v>290</v>
      </c>
      <c r="C246" s="504">
        <v>45412</v>
      </c>
      <c r="D246" s="511"/>
      <c r="E246" s="511"/>
      <c r="F246" s="511"/>
      <c r="G246" s="511"/>
      <c r="H246" s="511"/>
      <c r="I246" s="511"/>
      <c r="J246" s="511"/>
      <c r="K246" s="511"/>
      <c r="L246" s="511"/>
      <c r="M246" s="511"/>
      <c r="N246" s="511"/>
      <c r="O246" s="511"/>
      <c r="P246" s="511"/>
    </row>
    <row r="247" spans="1:16" ht="12.95" hidden="1">
      <c r="A247" s="670" t="s">
        <v>112</v>
      </c>
      <c r="B247" s="146" t="s">
        <v>293</v>
      </c>
      <c r="C247" s="504">
        <v>45413</v>
      </c>
      <c r="D247" s="511"/>
      <c r="E247" s="511"/>
      <c r="F247" s="511"/>
      <c r="G247" s="511"/>
      <c r="H247" s="511"/>
      <c r="I247" s="511"/>
      <c r="J247" s="511"/>
      <c r="K247" s="511"/>
      <c r="L247" s="511"/>
      <c r="M247" s="511"/>
      <c r="N247" s="511"/>
      <c r="O247" s="511"/>
      <c r="P247" s="511"/>
    </row>
    <row r="248" spans="1:16" ht="12.95" hidden="1">
      <c r="A248" s="670"/>
      <c r="B248" s="146" t="s">
        <v>294</v>
      </c>
      <c r="C248" s="504">
        <v>45414</v>
      </c>
      <c r="D248" s="511"/>
      <c r="E248" s="511"/>
      <c r="F248" s="511"/>
      <c r="G248" s="511"/>
      <c r="H248" s="511"/>
      <c r="I248" s="511"/>
      <c r="J248" s="511"/>
      <c r="K248" s="511"/>
      <c r="L248" s="511"/>
      <c r="M248" s="511"/>
      <c r="N248" s="511"/>
      <c r="O248" s="511"/>
      <c r="P248" s="511"/>
    </row>
    <row r="249" spans="1:16" ht="12.95" hidden="1">
      <c r="A249" s="670"/>
      <c r="B249" s="146" t="s">
        <v>295</v>
      </c>
      <c r="C249" s="504">
        <v>45415</v>
      </c>
      <c r="D249" s="511"/>
      <c r="E249" s="511"/>
      <c r="F249" s="511"/>
      <c r="G249" s="511"/>
      <c r="H249" s="511"/>
      <c r="I249" s="511"/>
      <c r="J249" s="511"/>
      <c r="K249" s="511"/>
      <c r="L249" s="511"/>
      <c r="M249" s="511"/>
      <c r="N249" s="511"/>
      <c r="O249" s="511"/>
      <c r="P249" s="511"/>
    </row>
    <row r="250" spans="1:16" ht="12.95" hidden="1">
      <c r="A250" s="670"/>
      <c r="B250" s="146" t="s">
        <v>299</v>
      </c>
      <c r="C250" s="504">
        <v>45416</v>
      </c>
      <c r="D250" s="511"/>
      <c r="E250" s="511"/>
      <c r="F250" s="511"/>
      <c r="G250" s="511"/>
      <c r="H250" s="511"/>
      <c r="I250" s="511"/>
      <c r="J250" s="511"/>
      <c r="K250" s="511"/>
      <c r="L250" s="511"/>
      <c r="M250" s="511"/>
      <c r="N250" s="511"/>
      <c r="O250" s="511"/>
      <c r="P250" s="511"/>
    </row>
    <row r="251" spans="1:16" ht="12.95" hidden="1">
      <c r="A251" s="670"/>
      <c r="B251" s="146" t="s">
        <v>288</v>
      </c>
      <c r="C251" s="504">
        <v>45417</v>
      </c>
      <c r="D251" s="511"/>
      <c r="E251" s="511"/>
      <c r="F251" s="511"/>
      <c r="G251" s="511"/>
      <c r="H251" s="511"/>
      <c r="I251" s="511"/>
      <c r="J251" s="511"/>
      <c r="K251" s="511"/>
      <c r="L251" s="511"/>
      <c r="M251" s="511"/>
      <c r="N251" s="511"/>
      <c r="O251" s="511"/>
      <c r="P251" s="511"/>
    </row>
    <row r="252" spans="1:16" ht="12.95">
      <c r="A252" s="670"/>
      <c r="B252" s="146" t="s">
        <v>289</v>
      </c>
      <c r="C252" s="504">
        <v>45418</v>
      </c>
      <c r="D252" s="511"/>
      <c r="E252" s="511"/>
      <c r="F252" s="511"/>
      <c r="G252" s="511"/>
      <c r="H252" s="511"/>
      <c r="I252" s="511"/>
      <c r="J252" s="511"/>
      <c r="K252" s="511"/>
      <c r="L252" s="511"/>
      <c r="M252" s="511"/>
      <c r="N252" s="511"/>
      <c r="O252" s="511"/>
      <c r="P252" s="511"/>
    </row>
    <row r="253" spans="1:16" ht="88.5" customHeight="1">
      <c r="A253" s="670"/>
      <c r="B253" s="279" t="s">
        <v>290</v>
      </c>
      <c r="C253" s="504">
        <v>45419</v>
      </c>
      <c r="D253" s="158" t="s">
        <v>321</v>
      </c>
      <c r="E253" s="341" t="s">
        <v>401</v>
      </c>
      <c r="F253" s="341" t="e" vm="18">
        <v>#VALUE!</v>
      </c>
      <c r="G253" s="158" t="s">
        <v>402</v>
      </c>
      <c r="H253" s="168">
        <v>2184</v>
      </c>
      <c r="I253" s="168"/>
      <c r="J253" s="168">
        <v>3058</v>
      </c>
      <c r="K253" s="158">
        <v>32</v>
      </c>
      <c r="L253" s="158">
        <v>1</v>
      </c>
      <c r="M253" s="225">
        <v>42</v>
      </c>
      <c r="N253" s="225">
        <f>SUM(K253:M253)</f>
        <v>75</v>
      </c>
      <c r="O253" s="139">
        <f>N253/J253</f>
        <v>2.4525833878351864E-2</v>
      </c>
    </row>
    <row r="254" spans="1:16" ht="12.95">
      <c r="A254" s="670"/>
      <c r="B254" s="146" t="s">
        <v>293</v>
      </c>
      <c r="C254" s="504">
        <v>45420</v>
      </c>
      <c r="D254" s="511"/>
      <c r="E254" s="511"/>
      <c r="F254" s="511"/>
      <c r="G254" s="511"/>
      <c r="H254" s="511"/>
      <c r="I254" s="511"/>
      <c r="J254" s="511"/>
      <c r="K254" s="511"/>
      <c r="L254" s="511"/>
      <c r="M254" s="511"/>
      <c r="N254" s="511"/>
      <c r="O254" s="511"/>
      <c r="P254" s="511"/>
    </row>
    <row r="255" spans="1:16" ht="12.95">
      <c r="A255" s="670"/>
      <c r="B255" s="146" t="s">
        <v>294</v>
      </c>
      <c r="C255" s="504">
        <v>45421</v>
      </c>
      <c r="D255" s="511"/>
      <c r="E255" s="511"/>
      <c r="F255" s="511"/>
      <c r="G255" s="511"/>
      <c r="H255" s="511"/>
      <c r="I255" s="511"/>
      <c r="J255" s="511"/>
      <c r="K255" s="511"/>
      <c r="L255" s="511"/>
      <c r="M255" s="511"/>
      <c r="N255" s="511"/>
      <c r="O255" s="511"/>
      <c r="P255" s="511"/>
    </row>
    <row r="256" spans="1:16" ht="12.95">
      <c r="A256" s="670"/>
      <c r="B256" s="146" t="s">
        <v>295</v>
      </c>
      <c r="C256" s="504">
        <v>45422</v>
      </c>
      <c r="D256" s="511"/>
      <c r="E256" s="511"/>
      <c r="F256" s="511"/>
      <c r="G256" s="511"/>
      <c r="H256" s="511"/>
      <c r="I256" s="511"/>
      <c r="J256" s="511"/>
      <c r="K256" s="511"/>
      <c r="L256" s="511"/>
      <c r="M256" s="511"/>
      <c r="N256" s="511"/>
      <c r="O256" s="511"/>
      <c r="P256" s="511"/>
    </row>
    <row r="257" spans="1:16" ht="12.95">
      <c r="A257" s="670"/>
      <c r="B257" s="146" t="s">
        <v>299</v>
      </c>
      <c r="C257" s="504">
        <v>45423</v>
      </c>
      <c r="D257" s="511"/>
      <c r="E257" s="511"/>
      <c r="F257" s="511"/>
      <c r="G257" s="511"/>
      <c r="H257" s="511"/>
      <c r="I257" s="511"/>
      <c r="J257" s="511"/>
      <c r="K257" s="511"/>
      <c r="L257" s="511"/>
      <c r="M257" s="511"/>
      <c r="N257" s="511"/>
      <c r="O257" s="511"/>
      <c r="P257" s="511"/>
    </row>
    <row r="258" spans="1:16" ht="114" customHeight="1">
      <c r="A258" s="670"/>
      <c r="B258" s="279" t="s">
        <v>288</v>
      </c>
      <c r="C258" s="504">
        <v>45424</v>
      </c>
      <c r="D258" s="158" t="s">
        <v>385</v>
      </c>
      <c r="E258" s="341" t="s">
        <v>403</v>
      </c>
      <c r="F258" s="122" t="e" vm="19">
        <v>#VALUE!</v>
      </c>
      <c r="G258" s="158" t="s">
        <v>404</v>
      </c>
      <c r="H258" s="158">
        <v>77</v>
      </c>
      <c r="I258" s="158"/>
      <c r="J258" s="158">
        <v>149</v>
      </c>
      <c r="K258" s="158">
        <v>7</v>
      </c>
      <c r="L258" s="158">
        <v>0</v>
      </c>
      <c r="M258" s="225">
        <v>0</v>
      </c>
      <c r="N258" s="225">
        <f>SUM(K258:M258)</f>
        <v>7</v>
      </c>
      <c r="O258" s="139">
        <f>N258/J258</f>
        <v>4.6979865771812082E-2</v>
      </c>
    </row>
    <row r="259" spans="1:16" ht="12.95">
      <c r="A259" s="670"/>
      <c r="B259" s="654" t="s">
        <v>372</v>
      </c>
      <c r="C259" s="655"/>
      <c r="D259" s="655"/>
      <c r="E259" s="655"/>
      <c r="F259" s="655"/>
      <c r="G259" s="655"/>
      <c r="H259" s="324">
        <f>SUM(H258,H253)</f>
        <v>2261</v>
      </c>
      <c r="I259" s="324">
        <f t="shared" ref="I259:N259" si="61">SUM(I258,I253)</f>
        <v>0</v>
      </c>
      <c r="J259" s="324">
        <f t="shared" si="61"/>
        <v>3207</v>
      </c>
      <c r="K259" s="324">
        <f t="shared" si="61"/>
        <v>39</v>
      </c>
      <c r="L259" s="324">
        <f t="shared" si="61"/>
        <v>1</v>
      </c>
      <c r="M259" s="324">
        <f t="shared" si="61"/>
        <v>42</v>
      </c>
      <c r="N259" s="324">
        <f t="shared" si="61"/>
        <v>82</v>
      </c>
      <c r="O259" s="451">
        <f>N259/J259</f>
        <v>2.5569067664483941E-2</v>
      </c>
      <c r="P259" s="324"/>
    </row>
    <row r="260" spans="1:16" ht="12.95">
      <c r="A260" s="670"/>
      <c r="B260" s="146" t="s">
        <v>289</v>
      </c>
      <c r="C260" s="504">
        <v>45425</v>
      </c>
      <c r="D260" s="511"/>
      <c r="E260" s="511"/>
      <c r="F260" s="511"/>
      <c r="G260" s="511"/>
      <c r="H260" s="511"/>
      <c r="I260" s="511"/>
      <c r="J260" s="511"/>
      <c r="K260" s="511"/>
      <c r="L260" s="511"/>
      <c r="M260" s="511"/>
      <c r="N260" s="511"/>
      <c r="O260" s="511"/>
      <c r="P260" s="511"/>
    </row>
    <row r="261" spans="1:16" ht="99" customHeight="1">
      <c r="A261" s="670"/>
      <c r="B261" s="279" t="s">
        <v>290</v>
      </c>
      <c r="C261" s="504">
        <v>45426</v>
      </c>
      <c r="D261" s="158" t="s">
        <v>321</v>
      </c>
      <c r="E261" s="122" t="s">
        <v>405</v>
      </c>
      <c r="F261" s="122" t="e" vm="20">
        <v>#VALUE!</v>
      </c>
      <c r="G261" s="158" t="s">
        <v>406</v>
      </c>
      <c r="H261" s="158">
        <v>7323</v>
      </c>
      <c r="I261" s="158"/>
      <c r="J261" s="158">
        <v>9964</v>
      </c>
      <c r="K261" s="158">
        <v>60</v>
      </c>
      <c r="L261" s="158">
        <v>1</v>
      </c>
      <c r="M261" s="225">
        <v>297</v>
      </c>
      <c r="N261" s="225">
        <f>SUM(K261:M261)</f>
        <v>358</v>
      </c>
      <c r="O261" s="139">
        <f>N261/J261</f>
        <v>3.5929345644319551E-2</v>
      </c>
    </row>
    <row r="262" spans="1:16" ht="12.95">
      <c r="A262" s="670"/>
      <c r="B262" s="146" t="s">
        <v>293</v>
      </c>
      <c r="C262" s="504">
        <v>45427</v>
      </c>
      <c r="D262" s="511"/>
      <c r="E262" s="511"/>
      <c r="F262" s="511"/>
      <c r="G262" s="511"/>
      <c r="H262" s="511"/>
      <c r="I262" s="511"/>
      <c r="J262" s="511"/>
      <c r="K262" s="511"/>
      <c r="L262" s="511"/>
      <c r="M262" s="511"/>
      <c r="N262" s="511"/>
      <c r="O262" s="511"/>
      <c r="P262" s="511"/>
    </row>
    <row r="263" spans="1:16" ht="12.95">
      <c r="A263" s="670"/>
      <c r="B263" s="146" t="s">
        <v>294</v>
      </c>
      <c r="C263" s="504">
        <v>45428</v>
      </c>
      <c r="D263" s="511"/>
      <c r="E263" s="511"/>
      <c r="F263" s="511"/>
      <c r="G263" s="511"/>
      <c r="H263" s="511"/>
      <c r="I263" s="511"/>
      <c r="J263" s="511"/>
      <c r="K263" s="511"/>
      <c r="L263" s="511"/>
      <c r="M263" s="511"/>
      <c r="N263" s="511"/>
      <c r="O263" s="511"/>
      <c r="P263" s="511"/>
    </row>
    <row r="264" spans="1:16" ht="12.95">
      <c r="A264" s="670"/>
      <c r="B264" s="146" t="s">
        <v>295</v>
      </c>
      <c r="C264" s="504">
        <v>45429</v>
      </c>
      <c r="D264" s="511"/>
      <c r="E264" s="511"/>
      <c r="F264" s="511"/>
      <c r="G264" s="511"/>
      <c r="H264" s="511"/>
      <c r="I264" s="511"/>
      <c r="J264" s="511"/>
      <c r="K264" s="511"/>
      <c r="L264" s="511"/>
      <c r="M264" s="511"/>
      <c r="N264" s="511"/>
      <c r="O264" s="511"/>
      <c r="P264" s="511"/>
    </row>
    <row r="265" spans="1:16" ht="12.95">
      <c r="A265" s="670"/>
      <c r="B265" s="146" t="s">
        <v>299</v>
      </c>
      <c r="C265" s="504">
        <v>45430</v>
      </c>
      <c r="D265" s="511"/>
      <c r="E265" s="511"/>
      <c r="F265" s="511"/>
      <c r="G265" s="511"/>
      <c r="H265" s="511"/>
      <c r="I265" s="511"/>
      <c r="J265" s="511"/>
      <c r="K265" s="511"/>
      <c r="L265" s="511"/>
      <c r="M265" s="511"/>
      <c r="N265" s="511"/>
      <c r="O265" s="511"/>
      <c r="P265" s="511"/>
    </row>
    <row r="266" spans="1:16" ht="86.25" customHeight="1">
      <c r="A266" s="670"/>
      <c r="B266" s="279" t="s">
        <v>288</v>
      </c>
      <c r="C266" s="504">
        <v>45431</v>
      </c>
      <c r="D266" s="158" t="s">
        <v>385</v>
      </c>
      <c r="E266" s="341" t="s">
        <v>407</v>
      </c>
      <c r="F266" s="122" t="e" vm="21">
        <v>#VALUE!</v>
      </c>
      <c r="G266" s="158" t="s">
        <v>408</v>
      </c>
      <c r="H266" s="158">
        <v>194</v>
      </c>
      <c r="I266" s="158"/>
      <c r="J266" s="158">
        <v>225</v>
      </c>
      <c r="K266" s="158">
        <v>6</v>
      </c>
      <c r="L266" s="158">
        <v>0</v>
      </c>
      <c r="M266" s="225">
        <v>1</v>
      </c>
      <c r="N266" s="225">
        <v>5</v>
      </c>
      <c r="O266" s="139">
        <f>N266/J266</f>
        <v>2.2222222222222223E-2</v>
      </c>
    </row>
    <row r="267" spans="1:16" ht="12.95">
      <c r="A267" s="670"/>
      <c r="B267" s="654" t="s">
        <v>372</v>
      </c>
      <c r="C267" s="655"/>
      <c r="D267" s="655"/>
      <c r="E267" s="655"/>
      <c r="F267" s="655"/>
      <c r="G267" s="655"/>
      <c r="H267" s="267">
        <f>SUM(H261:H266)</f>
        <v>7517</v>
      </c>
      <c r="I267" s="267">
        <f t="shared" ref="I267:N267" si="62">SUM(I261:I266)</f>
        <v>0</v>
      </c>
      <c r="J267" s="267">
        <f t="shared" si="62"/>
        <v>10189</v>
      </c>
      <c r="K267" s="267">
        <f t="shared" si="62"/>
        <v>66</v>
      </c>
      <c r="L267" s="267">
        <f t="shared" si="62"/>
        <v>1</v>
      </c>
      <c r="M267" s="267">
        <f t="shared" si="62"/>
        <v>298</v>
      </c>
      <c r="N267" s="267">
        <f t="shared" si="62"/>
        <v>363</v>
      </c>
      <c r="O267" s="268">
        <f>N267/J267</f>
        <v>3.5626656197860436E-2</v>
      </c>
      <c r="P267" s="267"/>
    </row>
    <row r="268" spans="1:16" ht="12.95">
      <c r="A268" s="670"/>
      <c r="B268" s="146" t="s">
        <v>289</v>
      </c>
      <c r="C268" s="504">
        <v>45432</v>
      </c>
      <c r="D268" s="511"/>
      <c r="E268" s="511"/>
      <c r="F268" s="511"/>
      <c r="G268" s="511"/>
      <c r="H268" s="511"/>
      <c r="I268" s="511"/>
      <c r="J268" s="511"/>
      <c r="K268" s="511"/>
      <c r="L268" s="511"/>
      <c r="M268" s="511"/>
      <c r="N268" s="511"/>
      <c r="O268" s="511"/>
      <c r="P268" s="511"/>
    </row>
    <row r="269" spans="1:16" ht="114.75" customHeight="1">
      <c r="A269" s="670"/>
      <c r="B269" s="279" t="s">
        <v>290</v>
      </c>
      <c r="C269" s="504">
        <v>45433</v>
      </c>
      <c r="D269" s="158" t="s">
        <v>321</v>
      </c>
      <c r="E269" s="341" t="s">
        <v>409</v>
      </c>
      <c r="F269" s="452" t="e" vm="22">
        <v>#VALUE!</v>
      </c>
      <c r="G269" s="158" t="s">
        <v>410</v>
      </c>
      <c r="H269" s="158">
        <v>69</v>
      </c>
      <c r="I269" s="158"/>
      <c r="J269" s="158">
        <v>80</v>
      </c>
      <c r="K269" s="158">
        <v>3</v>
      </c>
      <c r="L269" s="158">
        <v>0</v>
      </c>
      <c r="M269" s="225">
        <v>0</v>
      </c>
      <c r="N269" s="225">
        <f>SUM(K269:M269)</f>
        <v>3</v>
      </c>
      <c r="O269" s="139">
        <f>N269/J269</f>
        <v>3.7499999999999999E-2</v>
      </c>
    </row>
    <row r="270" spans="1:16" ht="12.95">
      <c r="A270" s="670"/>
      <c r="B270" s="146" t="s">
        <v>293</v>
      </c>
      <c r="C270" s="504">
        <v>45434</v>
      </c>
      <c r="D270" s="511"/>
      <c r="E270" s="511"/>
      <c r="F270" s="511"/>
      <c r="G270" s="511"/>
      <c r="H270" s="511"/>
      <c r="I270" s="511"/>
      <c r="J270" s="511"/>
      <c r="K270" s="511"/>
      <c r="L270" s="511"/>
      <c r="M270" s="511"/>
      <c r="N270" s="511"/>
      <c r="O270" s="511"/>
      <c r="P270" s="511"/>
    </row>
    <row r="271" spans="1:16" ht="12.95">
      <c r="A271" s="670"/>
      <c r="B271" s="146" t="s">
        <v>294</v>
      </c>
      <c r="C271" s="504">
        <v>45435</v>
      </c>
      <c r="D271" s="511"/>
      <c r="E271" s="511"/>
      <c r="F271" s="511"/>
      <c r="G271" s="511"/>
      <c r="H271" s="511"/>
      <c r="I271" s="511"/>
      <c r="J271" s="511"/>
      <c r="K271" s="511"/>
      <c r="L271" s="511"/>
      <c r="M271" s="511"/>
      <c r="N271" s="511"/>
      <c r="O271" s="511"/>
      <c r="P271" s="511"/>
    </row>
    <row r="272" spans="1:16" ht="12.95">
      <c r="A272" s="670"/>
      <c r="B272" s="146" t="s">
        <v>295</v>
      </c>
      <c r="C272" s="504">
        <v>45436</v>
      </c>
      <c r="D272" s="511"/>
      <c r="E272" s="511"/>
      <c r="F272" s="511"/>
      <c r="G272" s="511"/>
      <c r="H272" s="511"/>
      <c r="I272" s="511"/>
      <c r="J272" s="511"/>
      <c r="K272" s="511"/>
      <c r="L272" s="511"/>
      <c r="M272" s="511"/>
      <c r="N272" s="511"/>
      <c r="O272" s="511"/>
      <c r="P272" s="511"/>
    </row>
    <row r="273" spans="1:16" ht="12.95">
      <c r="A273" s="670"/>
      <c r="B273" s="146" t="s">
        <v>299</v>
      </c>
      <c r="C273" s="504">
        <v>45437</v>
      </c>
      <c r="D273" s="511"/>
      <c r="E273" s="511"/>
      <c r="F273" s="511"/>
      <c r="G273" s="511"/>
      <c r="H273" s="511"/>
      <c r="I273" s="511"/>
      <c r="J273" s="511"/>
      <c r="K273" s="511"/>
      <c r="L273" s="511"/>
      <c r="M273" s="511"/>
      <c r="N273" s="511"/>
      <c r="O273" s="511"/>
      <c r="P273" s="511"/>
    </row>
    <row r="274" spans="1:16" ht="96.75" customHeight="1">
      <c r="A274" s="670"/>
      <c r="B274" s="146" t="s">
        <v>288</v>
      </c>
      <c r="C274" s="504">
        <v>45438</v>
      </c>
      <c r="D274" s="511"/>
      <c r="E274" s="511"/>
      <c r="F274" s="511"/>
      <c r="G274" s="511"/>
      <c r="H274" s="511"/>
      <c r="I274" s="511"/>
      <c r="J274" s="511"/>
      <c r="K274" s="511"/>
      <c r="L274" s="511"/>
      <c r="M274" s="511"/>
      <c r="N274" s="511"/>
      <c r="O274" s="511"/>
      <c r="P274" s="511"/>
    </row>
    <row r="275" spans="1:16" ht="12.95">
      <c r="A275" s="670"/>
      <c r="B275" s="654" t="s">
        <v>372</v>
      </c>
      <c r="C275" s="655"/>
      <c r="D275" s="655"/>
      <c r="E275" s="655"/>
      <c r="F275" s="655"/>
      <c r="G275" s="655"/>
      <c r="H275" s="267">
        <f>SUM(H269:H274)</f>
        <v>69</v>
      </c>
      <c r="I275" s="267">
        <f t="shared" ref="I275:N275" si="63">SUM(I269:I274)</f>
        <v>0</v>
      </c>
      <c r="J275" s="267">
        <f t="shared" si="63"/>
        <v>80</v>
      </c>
      <c r="K275" s="267">
        <f t="shared" si="63"/>
        <v>3</v>
      </c>
      <c r="L275" s="267">
        <f t="shared" si="63"/>
        <v>0</v>
      </c>
      <c r="M275" s="267">
        <f t="shared" si="63"/>
        <v>0</v>
      </c>
      <c r="N275" s="267">
        <f t="shared" si="63"/>
        <v>3</v>
      </c>
      <c r="O275" s="268">
        <f>N275/J275</f>
        <v>3.7499999999999999E-2</v>
      </c>
      <c r="P275" s="458"/>
    </row>
    <row r="276" spans="1:16" ht="12.95">
      <c r="A276" s="670"/>
      <c r="B276" s="146" t="s">
        <v>289</v>
      </c>
      <c r="C276" s="504">
        <v>45439</v>
      </c>
      <c r="D276" s="511"/>
      <c r="E276" s="511"/>
      <c r="F276" s="511"/>
      <c r="G276" s="511"/>
      <c r="H276" s="511"/>
      <c r="I276" s="511"/>
      <c r="J276" s="511"/>
      <c r="K276" s="511"/>
      <c r="L276" s="511"/>
      <c r="M276" s="511"/>
      <c r="N276" s="511"/>
      <c r="O276" s="511"/>
      <c r="P276" s="511"/>
    </row>
    <row r="277" spans="1:16" ht="131.25" customHeight="1">
      <c r="A277" s="670"/>
      <c r="B277" s="279" t="s">
        <v>290</v>
      </c>
      <c r="C277" s="504">
        <v>45440</v>
      </c>
      <c r="D277" s="158" t="s">
        <v>321</v>
      </c>
      <c r="E277" s="341" t="s">
        <v>411</v>
      </c>
      <c r="F277" s="158" t="e" vm="23">
        <v>#VALUE!</v>
      </c>
      <c r="G277" s="158" t="s">
        <v>412</v>
      </c>
      <c r="H277" s="158">
        <v>121</v>
      </c>
      <c r="I277" s="158"/>
      <c r="J277" s="158">
        <v>140</v>
      </c>
      <c r="K277" s="158">
        <v>4</v>
      </c>
      <c r="L277" s="158">
        <v>1</v>
      </c>
      <c r="M277" s="225">
        <v>1</v>
      </c>
      <c r="N277" s="225">
        <f>SUM(K277:M277)</f>
        <v>6</v>
      </c>
      <c r="O277" s="139">
        <f>N277/J277</f>
        <v>4.2857142857142858E-2</v>
      </c>
    </row>
    <row r="278" spans="1:16" ht="12.95">
      <c r="A278" s="670"/>
      <c r="B278" s="278" t="s">
        <v>293</v>
      </c>
      <c r="C278" s="504">
        <v>45441</v>
      </c>
      <c r="D278" s="511"/>
      <c r="E278" s="511"/>
      <c r="F278" s="511"/>
      <c r="G278" s="511"/>
      <c r="H278" s="511"/>
      <c r="I278" s="511"/>
      <c r="J278" s="511"/>
      <c r="K278" s="511"/>
      <c r="L278" s="511"/>
      <c r="M278" s="511"/>
      <c r="N278" s="511"/>
      <c r="O278" s="511"/>
      <c r="P278" s="511"/>
    </row>
    <row r="279" spans="1:16" ht="12.95">
      <c r="A279" s="670"/>
      <c r="B279" s="278" t="s">
        <v>294</v>
      </c>
      <c r="C279" s="504">
        <v>45442</v>
      </c>
      <c r="D279" s="511"/>
      <c r="E279" s="511"/>
      <c r="F279" s="511"/>
      <c r="G279" s="511"/>
      <c r="H279" s="511"/>
      <c r="I279" s="511"/>
      <c r="J279" s="511"/>
      <c r="K279" s="511"/>
      <c r="L279" s="511"/>
      <c r="M279" s="511"/>
      <c r="N279" s="511"/>
      <c r="O279" s="511"/>
      <c r="P279" s="511"/>
    </row>
    <row r="280" spans="1:16" ht="12.95">
      <c r="A280" s="670"/>
      <c r="B280" s="278" t="s">
        <v>295</v>
      </c>
      <c r="C280" s="504">
        <v>45443</v>
      </c>
      <c r="D280" s="511"/>
      <c r="E280" s="511"/>
      <c r="F280" s="511"/>
      <c r="G280" s="511"/>
      <c r="H280" s="511"/>
      <c r="I280" s="511"/>
      <c r="J280" s="511"/>
      <c r="K280" s="511"/>
      <c r="L280" s="511"/>
      <c r="M280" s="511"/>
      <c r="N280" s="511"/>
      <c r="O280" s="511"/>
      <c r="P280" s="511"/>
    </row>
    <row r="281" spans="1:16" ht="12.95">
      <c r="A281" s="658" t="s">
        <v>113</v>
      </c>
      <c r="B281" s="278" t="s">
        <v>299</v>
      </c>
      <c r="C281" s="504">
        <v>45444</v>
      </c>
      <c r="D281" s="511"/>
      <c r="E281" s="511"/>
      <c r="F281" s="511"/>
      <c r="G281" s="511"/>
      <c r="H281" s="511"/>
      <c r="I281" s="511"/>
      <c r="J281" s="511"/>
      <c r="K281" s="511"/>
      <c r="L281" s="511"/>
      <c r="M281" s="511"/>
      <c r="N281" s="511"/>
      <c r="O281" s="511"/>
      <c r="P281" s="511"/>
    </row>
    <row r="282" spans="1:16" ht="68.25" customHeight="1">
      <c r="A282" s="658"/>
      <c r="B282" s="279" t="s">
        <v>288</v>
      </c>
      <c r="C282" s="504">
        <v>45445</v>
      </c>
      <c r="D282" s="158" t="s">
        <v>385</v>
      </c>
      <c r="E282" s="341" t="s">
        <v>413</v>
      </c>
      <c r="F282" s="122" t="e" vm="24">
        <v>#VALUE!</v>
      </c>
      <c r="G282" s="158" t="s">
        <v>414</v>
      </c>
      <c r="H282" s="158">
        <v>65</v>
      </c>
      <c r="I282" s="158"/>
      <c r="J282" s="158">
        <v>70</v>
      </c>
      <c r="K282" s="158">
        <v>1</v>
      </c>
      <c r="L282" s="158">
        <v>0</v>
      </c>
      <c r="M282" s="225">
        <v>0</v>
      </c>
      <c r="N282" s="225">
        <f>SUM(K282:M282)</f>
        <v>1</v>
      </c>
      <c r="O282" s="139">
        <f>N282/J282</f>
        <v>1.4285714285714285E-2</v>
      </c>
    </row>
    <row r="283" spans="1:16" ht="12.95">
      <c r="A283" s="658"/>
      <c r="B283" s="654" t="s">
        <v>372</v>
      </c>
      <c r="C283" s="655"/>
      <c r="D283" s="655"/>
      <c r="E283" s="655"/>
      <c r="F283" s="655"/>
      <c r="G283" s="655"/>
      <c r="H283" s="267">
        <f>SUM(H276:H282)</f>
        <v>186</v>
      </c>
      <c r="I283" s="267">
        <f t="shared" ref="I283:N283" si="64">SUM(I276:I282)</f>
        <v>0</v>
      </c>
      <c r="J283" s="267">
        <f t="shared" si="64"/>
        <v>210</v>
      </c>
      <c r="K283" s="267">
        <f t="shared" si="64"/>
        <v>5</v>
      </c>
      <c r="L283" s="267">
        <f t="shared" si="64"/>
        <v>1</v>
      </c>
      <c r="M283" s="267">
        <f t="shared" si="64"/>
        <v>1</v>
      </c>
      <c r="N283" s="267">
        <f t="shared" si="64"/>
        <v>7</v>
      </c>
      <c r="O283" s="268">
        <f>N283/J283</f>
        <v>3.3333333333333333E-2</v>
      </c>
      <c r="P283" s="458"/>
    </row>
    <row r="284" spans="1:16" ht="12.95">
      <c r="A284" s="658"/>
      <c r="B284" s="278" t="s">
        <v>289</v>
      </c>
      <c r="C284" s="504">
        <v>45446</v>
      </c>
      <c r="D284" s="511"/>
      <c r="E284" s="511"/>
      <c r="F284" s="511"/>
      <c r="G284" s="511"/>
      <c r="H284" s="511"/>
      <c r="I284" s="511"/>
      <c r="J284" s="511"/>
      <c r="K284" s="511"/>
      <c r="L284" s="511"/>
      <c r="M284" s="511"/>
      <c r="N284" s="511"/>
      <c r="O284" s="511"/>
      <c r="P284" s="511"/>
    </row>
    <row r="285" spans="1:16" ht="69.95">
      <c r="A285" s="658"/>
      <c r="B285" s="279" t="s">
        <v>290</v>
      </c>
      <c r="C285" s="504">
        <v>45447</v>
      </c>
      <c r="D285" s="158" t="s">
        <v>321</v>
      </c>
      <c r="E285" s="341" t="s">
        <v>415</v>
      </c>
      <c r="F285" s="122" t="e" vm="25">
        <v>#VALUE!</v>
      </c>
      <c r="G285" s="158" t="s">
        <v>416</v>
      </c>
      <c r="H285" s="158">
        <v>303</v>
      </c>
      <c r="I285" s="158"/>
      <c r="J285" s="158">
        <v>388</v>
      </c>
      <c r="K285" s="158">
        <v>2</v>
      </c>
      <c r="L285" s="158">
        <v>1</v>
      </c>
      <c r="M285" s="225">
        <v>0</v>
      </c>
      <c r="N285" s="225">
        <f>SUM(K285:M285)</f>
        <v>3</v>
      </c>
      <c r="O285" s="139">
        <f>N285/J285</f>
        <v>7.7319587628865982E-3</v>
      </c>
    </row>
    <row r="286" spans="1:16" ht="12.95">
      <c r="A286" s="658"/>
      <c r="B286" s="278" t="s">
        <v>293</v>
      </c>
      <c r="C286" s="504">
        <v>45448</v>
      </c>
      <c r="D286" s="511"/>
      <c r="E286" s="511"/>
      <c r="F286" s="511"/>
      <c r="G286" s="511"/>
      <c r="H286" s="511"/>
      <c r="I286" s="511"/>
      <c r="J286" s="511"/>
      <c r="K286" s="511"/>
      <c r="L286" s="511"/>
      <c r="M286" s="511"/>
      <c r="N286" s="511"/>
      <c r="O286" s="511"/>
      <c r="P286" s="511"/>
    </row>
    <row r="287" spans="1:16" ht="12.95">
      <c r="A287" s="658"/>
      <c r="B287" s="278" t="s">
        <v>294</v>
      </c>
      <c r="C287" s="504">
        <v>45449</v>
      </c>
      <c r="D287" s="511"/>
      <c r="E287" s="511"/>
      <c r="F287" s="511"/>
      <c r="G287" s="511"/>
      <c r="H287" s="511"/>
      <c r="I287" s="511"/>
      <c r="J287" s="511"/>
      <c r="K287" s="511"/>
      <c r="L287" s="511"/>
      <c r="M287" s="511"/>
      <c r="N287" s="511"/>
      <c r="O287" s="511"/>
      <c r="P287" s="511"/>
    </row>
    <row r="288" spans="1:16" ht="12.95">
      <c r="A288" s="658"/>
      <c r="B288" s="278" t="s">
        <v>295</v>
      </c>
      <c r="C288" s="504">
        <v>45450</v>
      </c>
      <c r="D288" s="511"/>
      <c r="E288" s="511"/>
      <c r="F288" s="511"/>
      <c r="G288" s="511"/>
      <c r="H288" s="511"/>
      <c r="I288" s="511"/>
      <c r="J288" s="511"/>
      <c r="K288" s="511"/>
      <c r="L288" s="511"/>
      <c r="M288" s="511"/>
      <c r="N288" s="511"/>
      <c r="O288" s="511"/>
      <c r="P288" s="511"/>
    </row>
    <row r="289" spans="1:39" ht="12.95">
      <c r="A289" s="658"/>
      <c r="B289" s="278" t="s">
        <v>299</v>
      </c>
      <c r="C289" s="504">
        <v>45451</v>
      </c>
      <c r="D289" s="511"/>
      <c r="E289" s="511"/>
      <c r="F289" s="511"/>
      <c r="G289" s="511"/>
      <c r="H289" s="511"/>
      <c r="I289" s="511"/>
      <c r="J289" s="511"/>
      <c r="K289" s="511"/>
      <c r="L289" s="511"/>
      <c r="M289" s="511"/>
      <c r="N289" s="511"/>
      <c r="O289" s="511"/>
      <c r="P289" s="511"/>
    </row>
    <row r="290" spans="1:39" ht="70.5" customHeight="1">
      <c r="A290" s="658"/>
      <c r="B290" s="279" t="s">
        <v>288</v>
      </c>
      <c r="C290" s="504">
        <v>45452</v>
      </c>
      <c r="D290" s="158" t="s">
        <v>385</v>
      </c>
      <c r="E290" s="341" t="s">
        <v>417</v>
      </c>
      <c r="F290" s="122" t="e" vm="26">
        <v>#VALUE!</v>
      </c>
      <c r="G290" s="158" t="s">
        <v>418</v>
      </c>
      <c r="H290" s="158">
        <v>53</v>
      </c>
      <c r="I290" s="158"/>
      <c r="J290" s="158">
        <v>56</v>
      </c>
      <c r="K290" s="158">
        <v>7</v>
      </c>
      <c r="L290" s="158">
        <v>0</v>
      </c>
      <c r="M290" s="225">
        <v>0</v>
      </c>
      <c r="N290" s="225">
        <f>SUM(K290:M290)</f>
        <v>7</v>
      </c>
      <c r="O290" s="139">
        <f>N290/J290</f>
        <v>0.125</v>
      </c>
    </row>
    <row r="291" spans="1:39" s="439" customFormat="1" ht="12.95">
      <c r="A291" s="658"/>
      <c r="B291" s="654" t="s">
        <v>372</v>
      </c>
      <c r="C291" s="655"/>
      <c r="D291" s="655"/>
      <c r="E291" s="655"/>
      <c r="F291" s="655"/>
      <c r="G291" s="655"/>
      <c r="H291" s="469">
        <f>SUM(H285:H290)</f>
        <v>356</v>
      </c>
      <c r="I291" s="469">
        <f t="shared" ref="I291:N291" si="65">SUM(I285:I290)</f>
        <v>0</v>
      </c>
      <c r="J291" s="469">
        <f t="shared" si="65"/>
        <v>444</v>
      </c>
      <c r="K291" s="469">
        <f t="shared" si="65"/>
        <v>9</v>
      </c>
      <c r="L291" s="469">
        <f t="shared" si="65"/>
        <v>1</v>
      </c>
      <c r="M291" s="469">
        <f t="shared" si="65"/>
        <v>0</v>
      </c>
      <c r="N291" s="469">
        <f t="shared" si="65"/>
        <v>10</v>
      </c>
      <c r="O291" s="451">
        <f>N291/J291</f>
        <v>2.2522522522522521E-2</v>
      </c>
      <c r="Q291"/>
      <c r="R291"/>
      <c r="S291"/>
      <c r="T291"/>
      <c r="U291"/>
      <c r="V291"/>
      <c r="W291"/>
      <c r="X291"/>
      <c r="Y291"/>
      <c r="Z291"/>
      <c r="AA291"/>
      <c r="AB291"/>
      <c r="AC291"/>
      <c r="AD291"/>
      <c r="AE291"/>
      <c r="AF291"/>
      <c r="AG291"/>
      <c r="AH291"/>
      <c r="AI291"/>
      <c r="AJ291"/>
      <c r="AK291"/>
      <c r="AL291"/>
      <c r="AM291"/>
    </row>
    <row r="292" spans="1:39" ht="12.95">
      <c r="A292" s="658"/>
      <c r="B292" s="278" t="s">
        <v>289</v>
      </c>
      <c r="C292" s="504">
        <v>45453</v>
      </c>
      <c r="D292" s="511"/>
      <c r="E292" s="511"/>
      <c r="F292" s="511"/>
      <c r="G292" s="511"/>
      <c r="H292" s="511"/>
      <c r="I292" s="511"/>
      <c r="J292" s="511"/>
      <c r="K292" s="511"/>
      <c r="L292" s="511"/>
      <c r="M292" s="511"/>
      <c r="N292" s="511"/>
      <c r="O292" s="511"/>
      <c r="P292" s="511"/>
    </row>
    <row r="293" spans="1:39" ht="70.5" customHeight="1">
      <c r="A293" s="658"/>
      <c r="B293" s="279" t="s">
        <v>290</v>
      </c>
      <c r="C293" s="504">
        <v>45454</v>
      </c>
      <c r="D293" s="158" t="s">
        <v>321</v>
      </c>
      <c r="E293" s="341" t="s">
        <v>419</v>
      </c>
      <c r="F293" s="122" t="e" vm="27">
        <v>#VALUE!</v>
      </c>
      <c r="G293" s="158" t="s">
        <v>420</v>
      </c>
      <c r="H293" s="158">
        <v>55</v>
      </c>
      <c r="I293" s="158"/>
      <c r="J293" s="158">
        <v>55</v>
      </c>
      <c r="K293" s="158">
        <v>3</v>
      </c>
      <c r="L293" s="158">
        <v>0</v>
      </c>
      <c r="M293" s="225">
        <v>0</v>
      </c>
      <c r="N293" s="225">
        <f>SUM(K293:M293)</f>
        <v>3</v>
      </c>
      <c r="O293" s="139">
        <f>N293/J293</f>
        <v>5.4545454545454543E-2</v>
      </c>
    </row>
    <row r="294" spans="1:39" ht="12.95">
      <c r="A294" s="658"/>
      <c r="B294" s="278" t="s">
        <v>293</v>
      </c>
      <c r="C294" s="504">
        <v>45455</v>
      </c>
      <c r="D294" s="511"/>
      <c r="E294" s="511"/>
      <c r="F294" s="511"/>
      <c r="G294" s="511"/>
      <c r="H294" s="511"/>
      <c r="I294" s="511"/>
      <c r="J294" s="511"/>
      <c r="K294" s="511"/>
      <c r="L294" s="511"/>
      <c r="M294" s="511"/>
      <c r="N294" s="511"/>
      <c r="O294" s="511"/>
      <c r="P294" s="511"/>
    </row>
    <row r="295" spans="1:39" ht="12.95">
      <c r="A295" s="658"/>
      <c r="B295" s="278" t="s">
        <v>294</v>
      </c>
      <c r="C295" s="504">
        <v>45456</v>
      </c>
      <c r="D295" s="511"/>
      <c r="E295" s="511"/>
      <c r="F295" s="511"/>
      <c r="G295" s="511"/>
      <c r="H295" s="511"/>
      <c r="I295" s="511"/>
      <c r="J295" s="511"/>
      <c r="K295" s="511"/>
      <c r="L295" s="511"/>
      <c r="M295" s="511"/>
      <c r="N295" s="511"/>
      <c r="O295" s="511"/>
      <c r="P295" s="511"/>
    </row>
    <row r="296" spans="1:39" ht="12.95">
      <c r="A296" s="658"/>
      <c r="B296" s="278" t="s">
        <v>295</v>
      </c>
      <c r="C296" s="504">
        <v>45457</v>
      </c>
      <c r="D296" s="511"/>
      <c r="E296" s="511"/>
      <c r="F296" s="511"/>
      <c r="G296" s="511"/>
      <c r="H296" s="511"/>
      <c r="I296" s="511"/>
      <c r="J296" s="511"/>
      <c r="K296" s="511"/>
      <c r="L296" s="511"/>
      <c r="M296" s="511"/>
      <c r="N296" s="511"/>
      <c r="O296" s="511"/>
      <c r="P296" s="511"/>
    </row>
    <row r="297" spans="1:39" ht="12.95">
      <c r="A297" s="658"/>
      <c r="B297" s="278" t="s">
        <v>299</v>
      </c>
      <c r="C297" s="504">
        <v>45458</v>
      </c>
      <c r="D297" s="511"/>
      <c r="E297" s="511"/>
      <c r="F297" s="511"/>
      <c r="G297" s="511"/>
      <c r="H297" s="511"/>
      <c r="I297" s="511"/>
      <c r="J297" s="511"/>
      <c r="K297" s="511"/>
      <c r="L297" s="511"/>
      <c r="M297" s="511"/>
      <c r="N297" s="511"/>
      <c r="O297" s="511"/>
      <c r="P297" s="511"/>
    </row>
    <row r="298" spans="1:39" ht="70.5" customHeight="1">
      <c r="A298" s="658"/>
      <c r="B298" s="279" t="s">
        <v>288</v>
      </c>
      <c r="C298" s="504">
        <v>45459</v>
      </c>
      <c r="D298" s="158" t="s">
        <v>385</v>
      </c>
      <c r="E298" s="341" t="s">
        <v>421</v>
      </c>
      <c r="F298" s="513" t="e" vm="28">
        <v>#VALUE!</v>
      </c>
      <c r="G298" s="158" t="s">
        <v>422</v>
      </c>
      <c r="H298" s="158">
        <v>30</v>
      </c>
      <c r="I298" s="158"/>
      <c r="J298" s="158">
        <v>31</v>
      </c>
      <c r="K298" s="158">
        <v>3</v>
      </c>
      <c r="L298" s="158">
        <v>0</v>
      </c>
      <c r="M298" s="225">
        <v>1</v>
      </c>
      <c r="N298" s="225">
        <f>SUM(K298:M298)</f>
        <v>4</v>
      </c>
      <c r="O298" s="139">
        <f>N298/J298</f>
        <v>0.12903225806451613</v>
      </c>
    </row>
    <row r="299" spans="1:39" ht="12.95">
      <c r="A299" s="658"/>
      <c r="B299" s="654" t="s">
        <v>372</v>
      </c>
      <c r="C299" s="655"/>
      <c r="D299" s="655"/>
      <c r="E299" s="655"/>
      <c r="F299" s="655"/>
      <c r="G299" s="655"/>
      <c r="H299" s="469">
        <f>SUM(H298,H293)</f>
        <v>85</v>
      </c>
      <c r="I299" s="469">
        <f t="shared" ref="I299:M299" si="66">SUM(I298,I293)</f>
        <v>0</v>
      </c>
      <c r="J299" s="469">
        <f t="shared" si="66"/>
        <v>86</v>
      </c>
      <c r="K299" s="469">
        <f t="shared" si="66"/>
        <v>6</v>
      </c>
      <c r="L299" s="469">
        <f t="shared" si="66"/>
        <v>0</v>
      </c>
      <c r="M299" s="469">
        <f t="shared" si="66"/>
        <v>1</v>
      </c>
      <c r="N299" s="545">
        <f>SUM(N298,N293)</f>
        <v>7</v>
      </c>
      <c r="O299" s="451">
        <f>N299/J299</f>
        <v>8.1395348837209308E-2</v>
      </c>
      <c r="P299" s="439"/>
    </row>
    <row r="300" spans="1:39" ht="12.95">
      <c r="A300" s="658"/>
      <c r="B300" s="278" t="s">
        <v>289</v>
      </c>
      <c r="C300" s="504">
        <v>45460</v>
      </c>
      <c r="D300" s="511"/>
      <c r="E300" s="511"/>
      <c r="F300" s="511"/>
      <c r="G300" s="511"/>
      <c r="H300" s="511"/>
      <c r="I300" s="511"/>
      <c r="J300" s="511"/>
      <c r="K300" s="511"/>
      <c r="L300" s="511"/>
      <c r="M300" s="511"/>
      <c r="N300" s="511"/>
      <c r="O300" s="511"/>
      <c r="P300" s="511"/>
    </row>
    <row r="301" spans="1:39" ht="70.5" customHeight="1">
      <c r="A301" s="658"/>
      <c r="B301" s="279" t="s">
        <v>290</v>
      </c>
      <c r="C301" s="504">
        <v>45461</v>
      </c>
      <c r="D301" s="158" t="s">
        <v>321</v>
      </c>
      <c r="E301" s="341" t="s">
        <v>423</v>
      </c>
      <c r="F301" s="122" t="e" vm="29">
        <v>#VALUE!</v>
      </c>
      <c r="G301" s="158" t="s">
        <v>424</v>
      </c>
      <c r="H301" s="158"/>
      <c r="I301" s="158"/>
      <c r="J301" s="158"/>
      <c r="K301" s="158"/>
      <c r="L301" s="158"/>
      <c r="M301" s="225"/>
      <c r="N301" s="225">
        <f>SUM(K301:M301)</f>
        <v>0</v>
      </c>
      <c r="O301" s="139" t="e">
        <f>N301/J301</f>
        <v>#DIV/0!</v>
      </c>
    </row>
    <row r="302" spans="1:39" ht="12.95">
      <c r="A302" s="658"/>
      <c r="B302" s="278" t="s">
        <v>293</v>
      </c>
      <c r="C302" s="504">
        <v>45462</v>
      </c>
      <c r="D302" s="511"/>
      <c r="E302" s="511"/>
      <c r="F302" s="511"/>
      <c r="G302" s="511"/>
      <c r="H302" s="511"/>
      <c r="I302" s="511"/>
      <c r="J302" s="511"/>
      <c r="K302" s="511"/>
      <c r="L302" s="511"/>
      <c r="M302" s="511"/>
      <c r="N302" s="511"/>
      <c r="O302" s="511"/>
      <c r="P302" s="511"/>
    </row>
    <row r="303" spans="1:39" ht="12.95">
      <c r="A303" s="658"/>
      <c r="B303" s="278" t="s">
        <v>294</v>
      </c>
      <c r="C303" s="504">
        <v>45463</v>
      </c>
      <c r="D303" s="511"/>
      <c r="E303" s="511"/>
      <c r="F303" s="511"/>
      <c r="G303" s="511"/>
      <c r="H303" s="511"/>
      <c r="I303" s="511"/>
      <c r="J303" s="511"/>
      <c r="K303" s="511"/>
      <c r="L303" s="511"/>
      <c r="M303" s="511"/>
      <c r="N303" s="511"/>
      <c r="O303" s="511"/>
      <c r="P303" s="511"/>
    </row>
    <row r="304" spans="1:39" ht="12.95">
      <c r="A304" s="658"/>
      <c r="B304" s="278" t="s">
        <v>295</v>
      </c>
      <c r="C304" s="504">
        <v>45464</v>
      </c>
      <c r="D304" s="511"/>
      <c r="E304" s="511"/>
      <c r="F304" s="511"/>
      <c r="G304" s="511"/>
      <c r="H304" s="511"/>
      <c r="I304" s="511"/>
      <c r="J304" s="511"/>
      <c r="K304" s="511"/>
      <c r="L304" s="511"/>
      <c r="M304" s="511"/>
      <c r="N304" s="511"/>
      <c r="O304" s="511"/>
      <c r="P304" s="511"/>
    </row>
    <row r="305" spans="1:16" ht="12.95">
      <c r="A305" s="658"/>
      <c r="B305" s="278" t="s">
        <v>299</v>
      </c>
      <c r="C305" s="504">
        <v>45465</v>
      </c>
      <c r="D305" s="511"/>
      <c r="E305" s="511"/>
      <c r="F305" s="511"/>
      <c r="G305" s="511"/>
      <c r="H305" s="511"/>
      <c r="I305" s="511"/>
      <c r="J305" s="511"/>
      <c r="K305" s="511"/>
      <c r="L305" s="511"/>
      <c r="M305" s="511"/>
      <c r="N305" s="511"/>
      <c r="O305" s="511"/>
      <c r="P305" s="511"/>
    </row>
    <row r="306" spans="1:16" ht="70.5" customHeight="1">
      <c r="A306" s="658"/>
      <c r="B306" s="279" t="s">
        <v>288</v>
      </c>
      <c r="C306" s="504">
        <v>45466</v>
      </c>
      <c r="D306" s="158" t="s">
        <v>385</v>
      </c>
      <c r="E306" s="341" t="s">
        <v>425</v>
      </c>
      <c r="F306" s="122" t="e" vm="30">
        <v>#VALUE!</v>
      </c>
      <c r="G306" s="158" t="s">
        <v>426</v>
      </c>
      <c r="H306" s="158"/>
      <c r="I306" s="158"/>
      <c r="J306" s="158"/>
      <c r="K306" s="158"/>
      <c r="L306" s="158"/>
      <c r="M306" s="225"/>
      <c r="N306" s="225">
        <f>SUM(K306:M306)</f>
        <v>0</v>
      </c>
      <c r="O306" s="139" t="e">
        <f>N306/J306</f>
        <v>#DIV/0!</v>
      </c>
    </row>
    <row r="307" spans="1:16" ht="12.95">
      <c r="A307" s="658"/>
      <c r="B307" s="654" t="s">
        <v>372</v>
      </c>
      <c r="C307" s="655"/>
      <c r="D307" s="655"/>
      <c r="E307" s="655"/>
      <c r="F307" s="655"/>
      <c r="G307" s="655"/>
      <c r="H307" s="469"/>
      <c r="I307" s="469"/>
      <c r="J307" s="469"/>
      <c r="K307" s="469"/>
      <c r="L307" s="469"/>
      <c r="M307" s="545"/>
      <c r="N307" s="324"/>
      <c r="O307" s="324"/>
      <c r="P307" s="439"/>
    </row>
    <row r="308" spans="1:16" ht="14.1">
      <c r="A308" s="658"/>
      <c r="B308" s="278" t="s">
        <v>289</v>
      </c>
      <c r="C308" s="504">
        <v>45467</v>
      </c>
      <c r="D308" s="511"/>
      <c r="E308" s="511" t="s">
        <v>345</v>
      </c>
      <c r="F308" s="511"/>
      <c r="G308" s="511"/>
      <c r="H308" s="511"/>
      <c r="I308" s="511"/>
      <c r="J308" s="511"/>
      <c r="K308" s="511"/>
      <c r="L308" s="511"/>
      <c r="M308" s="511"/>
      <c r="N308" s="511"/>
      <c r="O308" s="511"/>
      <c r="P308" s="511"/>
    </row>
    <row r="309" spans="1:16" ht="70.5" customHeight="1">
      <c r="A309" s="658"/>
      <c r="B309" s="279" t="s">
        <v>290</v>
      </c>
      <c r="C309" s="504">
        <v>45468</v>
      </c>
      <c r="D309" s="158" t="s">
        <v>321</v>
      </c>
      <c r="E309" s="341" t="s">
        <v>427</v>
      </c>
      <c r="F309" s="122" t="e" vm="31">
        <v>#VALUE!</v>
      </c>
      <c r="G309" s="158" t="s">
        <v>428</v>
      </c>
      <c r="H309" s="158"/>
      <c r="I309" s="158"/>
      <c r="J309" s="158"/>
      <c r="K309" s="158"/>
      <c r="L309" s="158"/>
      <c r="M309" s="225"/>
      <c r="N309" s="225">
        <f>SUM(K309:M309)</f>
        <v>0</v>
      </c>
      <c r="O309" s="139" t="e">
        <f>N309/J309</f>
        <v>#DIV/0!</v>
      </c>
    </row>
    <row r="310" spans="1:16" ht="12.95">
      <c r="A310" s="658"/>
      <c r="B310" s="278" t="s">
        <v>293</v>
      </c>
      <c r="C310" s="504">
        <v>45469</v>
      </c>
      <c r="D310" s="511"/>
      <c r="E310" s="511"/>
      <c r="F310" s="511"/>
      <c r="G310" s="511"/>
      <c r="H310" s="511"/>
      <c r="I310" s="511"/>
      <c r="J310" s="511"/>
      <c r="K310" s="511"/>
      <c r="L310" s="511"/>
      <c r="M310" s="511"/>
      <c r="N310" s="511"/>
      <c r="O310" s="511"/>
      <c r="P310" s="511"/>
    </row>
    <row r="311" spans="1:16" ht="12.95">
      <c r="A311" s="658"/>
      <c r="B311" s="278" t="s">
        <v>294</v>
      </c>
      <c r="C311" s="504">
        <v>45470</v>
      </c>
      <c r="D311" s="511"/>
      <c r="E311" s="511"/>
      <c r="F311" s="511"/>
      <c r="G311" s="511"/>
      <c r="H311" s="511"/>
      <c r="I311" s="511"/>
      <c r="J311" s="511"/>
      <c r="K311" s="511"/>
      <c r="L311" s="511"/>
      <c r="M311" s="511"/>
      <c r="N311" s="511"/>
      <c r="O311" s="511"/>
      <c r="P311" s="511"/>
    </row>
    <row r="312" spans="1:16" ht="12.95">
      <c r="A312" s="658"/>
      <c r="B312" s="278" t="s">
        <v>295</v>
      </c>
      <c r="C312" s="504">
        <v>45471</v>
      </c>
      <c r="D312" s="511"/>
      <c r="E312" s="511"/>
      <c r="F312" s="511"/>
      <c r="G312" s="511"/>
      <c r="H312" s="511"/>
      <c r="I312" s="511"/>
      <c r="J312" s="511"/>
      <c r="K312" s="511"/>
      <c r="L312" s="511"/>
      <c r="M312" s="511"/>
      <c r="N312" s="511"/>
      <c r="O312" s="511"/>
      <c r="P312" s="511"/>
    </row>
    <row r="313" spans="1:16" ht="12.95">
      <c r="A313" s="658"/>
      <c r="B313" s="278" t="s">
        <v>299</v>
      </c>
      <c r="C313" s="504">
        <v>45472</v>
      </c>
      <c r="D313" s="511"/>
      <c r="E313" s="511"/>
      <c r="F313" s="511"/>
      <c r="G313" s="511"/>
      <c r="H313" s="511"/>
      <c r="I313" s="511"/>
      <c r="J313" s="511"/>
      <c r="K313" s="511"/>
      <c r="L313" s="511"/>
      <c r="M313" s="511"/>
      <c r="N313" s="511"/>
      <c r="O313" s="511"/>
      <c r="P313" s="511"/>
    </row>
    <row r="314" spans="1:16" ht="66.95" customHeight="1">
      <c r="A314" s="658"/>
      <c r="B314" s="279" t="s">
        <v>288</v>
      </c>
      <c r="C314" s="504">
        <v>45473</v>
      </c>
      <c r="D314" s="158" t="s">
        <v>385</v>
      </c>
      <c r="E314" s="341" t="s">
        <v>429</v>
      </c>
      <c r="F314" s="122" t="e" vm="32">
        <v>#VALUE!</v>
      </c>
      <c r="G314" s="158" t="s">
        <v>430</v>
      </c>
      <c r="H314" s="158"/>
      <c r="I314" s="158"/>
      <c r="J314" s="158"/>
      <c r="K314" s="158"/>
      <c r="L314" s="158"/>
      <c r="M314" s="225"/>
      <c r="N314" s="225">
        <f>SUM(K314:M314)</f>
        <v>0</v>
      </c>
      <c r="O314" s="139" t="e">
        <f>N314/J314</f>
        <v>#DIV/0!</v>
      </c>
    </row>
    <row r="315" spans="1:16" ht="12.95">
      <c r="B315" s="654" t="s">
        <v>372</v>
      </c>
      <c r="C315" s="655"/>
      <c r="D315" s="655"/>
      <c r="E315" s="655"/>
      <c r="F315" s="655"/>
      <c r="G315" s="655"/>
      <c r="H315" s="469"/>
      <c r="I315" s="469"/>
      <c r="J315" s="469"/>
      <c r="K315" s="469"/>
      <c r="L315" s="469"/>
      <c r="M315" s="545"/>
      <c r="N315" s="324"/>
      <c r="O315" s="324"/>
      <c r="P315" s="439"/>
    </row>
    <row r="316" spans="1:16" ht="14.1">
      <c r="C316" s="158"/>
      <c r="D316" s="158"/>
      <c r="E316" s="122"/>
      <c r="F316" s="122"/>
      <c r="G316" s="122"/>
      <c r="H316" s="158"/>
      <c r="I316" s="158"/>
      <c r="J316" s="158"/>
      <c r="K316" s="158"/>
      <c r="L316" s="158"/>
      <c r="M316" s="225"/>
    </row>
    <row r="317" spans="1:16" ht="14.1">
      <c r="C317" s="158"/>
      <c r="D317" s="158"/>
      <c r="E317" s="122"/>
      <c r="F317" s="122"/>
      <c r="G317" s="122"/>
      <c r="H317" s="158"/>
      <c r="I317" s="158"/>
      <c r="J317" s="158"/>
      <c r="K317" s="158"/>
      <c r="L317" s="158"/>
      <c r="M317" s="225"/>
    </row>
    <row r="318" spans="1:16" ht="14.1">
      <c r="C318" s="158"/>
      <c r="D318" s="158"/>
      <c r="E318" s="122"/>
      <c r="F318" s="122"/>
      <c r="G318" s="122"/>
      <c r="H318" s="158"/>
      <c r="I318" s="158"/>
      <c r="J318" s="158"/>
      <c r="K318" s="158"/>
      <c r="L318" s="158"/>
      <c r="M318" s="225"/>
    </row>
    <row r="319" spans="1:16" ht="14.1">
      <c r="C319" s="158"/>
      <c r="D319" s="158"/>
      <c r="E319" s="122"/>
      <c r="F319" s="122"/>
      <c r="G319" s="122"/>
      <c r="H319" s="158"/>
      <c r="I319" s="158"/>
      <c r="J319" s="158"/>
      <c r="K319" s="158"/>
      <c r="L319" s="158"/>
      <c r="M319" s="225"/>
    </row>
    <row r="320" spans="1:16" ht="14.1">
      <c r="C320" s="158"/>
      <c r="D320" s="158"/>
      <c r="E320" s="122"/>
      <c r="F320" s="122"/>
      <c r="G320" s="122"/>
      <c r="H320" s="158"/>
      <c r="I320" s="158"/>
      <c r="J320" s="158"/>
      <c r="K320" s="158"/>
      <c r="L320" s="158"/>
      <c r="M320" s="225"/>
    </row>
    <row r="321" spans="3:13" ht="14.1">
      <c r="C321" s="158"/>
      <c r="D321" s="158"/>
      <c r="E321" s="122"/>
      <c r="F321" s="122"/>
      <c r="G321" s="122"/>
      <c r="H321" s="158"/>
      <c r="I321" s="158"/>
      <c r="J321" s="158"/>
      <c r="K321" s="158"/>
      <c r="L321" s="158"/>
      <c r="M321" s="225"/>
    </row>
    <row r="322" spans="3:13" ht="14.1">
      <c r="C322" s="158"/>
      <c r="D322" s="158"/>
      <c r="E322" s="122"/>
      <c r="F322" s="122"/>
      <c r="G322" s="122"/>
      <c r="H322" s="158"/>
      <c r="I322" s="158"/>
      <c r="J322" s="158"/>
      <c r="K322" s="158"/>
      <c r="L322" s="158"/>
      <c r="M322" s="225"/>
    </row>
    <row r="323" spans="3:13" ht="14.1">
      <c r="C323" s="158"/>
      <c r="D323" s="158"/>
      <c r="E323" s="122"/>
      <c r="F323" s="122"/>
      <c r="G323" s="122"/>
      <c r="H323" s="158"/>
      <c r="I323" s="158"/>
      <c r="J323" s="158"/>
      <c r="K323" s="158"/>
      <c r="L323" s="158"/>
      <c r="M323" s="225"/>
    </row>
    <row r="324" spans="3:13" ht="14.1">
      <c r="C324" s="158"/>
      <c r="D324" s="158"/>
      <c r="E324" s="122"/>
      <c r="F324" s="122"/>
      <c r="G324" s="122"/>
      <c r="H324" s="158"/>
      <c r="I324" s="158"/>
      <c r="J324" s="158"/>
      <c r="K324" s="158"/>
      <c r="L324" s="158"/>
      <c r="M324" s="225"/>
    </row>
    <row r="325" spans="3:13" ht="14.1">
      <c r="C325" s="158"/>
      <c r="D325" s="158"/>
      <c r="E325" s="122"/>
      <c r="F325" s="122"/>
      <c r="G325" s="122"/>
      <c r="H325" s="158"/>
      <c r="I325" s="158"/>
      <c r="J325" s="158"/>
      <c r="K325" s="158"/>
      <c r="L325" s="158"/>
      <c r="M325" s="225"/>
    </row>
    <row r="326" spans="3:13" ht="14.1">
      <c r="C326" s="158"/>
      <c r="D326" s="158"/>
      <c r="E326" s="122"/>
      <c r="F326" s="122"/>
      <c r="G326" s="122"/>
      <c r="H326" s="158"/>
      <c r="I326" s="158"/>
      <c r="J326" s="158"/>
      <c r="K326" s="158"/>
      <c r="L326" s="158"/>
      <c r="M326" s="225"/>
    </row>
    <row r="327" spans="3:13" ht="14.1">
      <c r="C327" s="158"/>
      <c r="D327" s="158"/>
      <c r="E327" s="122"/>
      <c r="F327" s="122"/>
      <c r="G327" s="122"/>
      <c r="H327" s="158"/>
      <c r="I327" s="158"/>
      <c r="J327" s="158"/>
      <c r="K327" s="158"/>
      <c r="L327" s="158"/>
      <c r="M327" s="225"/>
    </row>
    <row r="328" spans="3:13" ht="14.1">
      <c r="C328" s="158"/>
      <c r="D328" s="158"/>
      <c r="E328" s="122"/>
      <c r="F328" s="122"/>
      <c r="G328" s="122"/>
      <c r="H328" s="158"/>
      <c r="I328" s="158"/>
      <c r="J328" s="158"/>
      <c r="K328" s="158"/>
      <c r="L328" s="158"/>
      <c r="M328" s="225"/>
    </row>
    <row r="329" spans="3:13" ht="14.1">
      <c r="C329" s="158"/>
      <c r="D329" s="158"/>
      <c r="E329" s="122"/>
      <c r="F329" s="122"/>
      <c r="G329" s="122"/>
      <c r="H329" s="158"/>
      <c r="I329" s="158"/>
      <c r="J329" s="158"/>
      <c r="K329" s="158"/>
      <c r="L329" s="158"/>
      <c r="M329" s="225"/>
    </row>
    <row r="330" spans="3:13" ht="14.1">
      <c r="C330" s="158"/>
      <c r="D330" s="158"/>
      <c r="E330" s="122"/>
      <c r="F330" s="122"/>
      <c r="G330" s="122"/>
      <c r="H330" s="158"/>
      <c r="I330" s="158"/>
      <c r="J330" s="158"/>
      <c r="K330" s="158"/>
      <c r="L330" s="158"/>
      <c r="M330" s="225"/>
    </row>
    <row r="331" spans="3:13" ht="14.1">
      <c r="C331" s="158"/>
      <c r="D331" s="158"/>
      <c r="E331" s="122"/>
      <c r="F331" s="122"/>
      <c r="G331" s="122"/>
      <c r="H331" s="158"/>
      <c r="I331" s="158"/>
      <c r="J331" s="158"/>
      <c r="K331" s="158"/>
      <c r="L331" s="158"/>
      <c r="M331" s="225"/>
    </row>
    <row r="332" spans="3:13" ht="14.1">
      <c r="C332" s="158"/>
      <c r="D332" s="158"/>
      <c r="E332" s="122"/>
      <c r="F332" s="122"/>
      <c r="G332" s="122"/>
      <c r="H332" s="158"/>
      <c r="I332" s="158"/>
      <c r="J332" s="158"/>
      <c r="K332" s="158"/>
      <c r="L332" s="158"/>
      <c r="M332" s="225"/>
    </row>
    <row r="333" spans="3:13" ht="14.1">
      <c r="C333" s="158"/>
      <c r="D333" s="158"/>
      <c r="E333" s="122"/>
      <c r="F333" s="122"/>
      <c r="G333" s="122"/>
      <c r="H333" s="158"/>
      <c r="I333" s="158"/>
      <c r="J333" s="158"/>
      <c r="K333" s="158"/>
      <c r="L333" s="158"/>
      <c r="M333" s="225"/>
    </row>
    <row r="334" spans="3:13" ht="14.1">
      <c r="C334" s="158"/>
      <c r="D334" s="158"/>
      <c r="E334" s="122"/>
      <c r="F334" s="122"/>
      <c r="G334" s="122"/>
      <c r="H334" s="158"/>
      <c r="I334" s="158"/>
      <c r="J334" s="158"/>
      <c r="K334" s="158"/>
      <c r="L334" s="158"/>
      <c r="M334" s="225"/>
    </row>
    <row r="335" spans="3:13" ht="14.1">
      <c r="C335" s="158"/>
      <c r="D335" s="158"/>
      <c r="E335" s="122"/>
      <c r="F335" s="122"/>
      <c r="G335" s="122"/>
      <c r="H335" s="158"/>
      <c r="I335" s="158"/>
      <c r="J335" s="158"/>
      <c r="K335" s="158"/>
      <c r="L335" s="158"/>
      <c r="M335" s="225"/>
    </row>
    <row r="336" spans="3:13" ht="14.1">
      <c r="C336" s="158"/>
      <c r="D336" s="158"/>
      <c r="E336" s="122"/>
      <c r="F336" s="122"/>
      <c r="G336" s="122"/>
      <c r="H336" s="158"/>
      <c r="I336" s="158"/>
      <c r="J336" s="158"/>
      <c r="K336" s="158"/>
      <c r="L336" s="158"/>
      <c r="M336" s="225"/>
    </row>
    <row r="337" spans="3:13" ht="14.1">
      <c r="C337" s="158"/>
      <c r="D337" s="158"/>
      <c r="E337" s="122"/>
      <c r="F337" s="122"/>
      <c r="G337" s="122"/>
      <c r="H337" s="158"/>
      <c r="I337" s="158"/>
      <c r="J337" s="158"/>
      <c r="K337" s="158"/>
      <c r="L337" s="158"/>
      <c r="M337" s="225"/>
    </row>
    <row r="338" spans="3:13" ht="14.1">
      <c r="C338" s="158"/>
      <c r="D338" s="158"/>
      <c r="E338" s="122"/>
      <c r="F338" s="122"/>
      <c r="G338" s="122"/>
      <c r="H338" s="158"/>
      <c r="I338" s="158"/>
      <c r="J338" s="158"/>
      <c r="K338" s="158"/>
      <c r="L338" s="158"/>
      <c r="M338" s="225"/>
    </row>
    <row r="339" spans="3:13" ht="14.1">
      <c r="C339" s="158"/>
      <c r="D339" s="158"/>
      <c r="E339" s="122"/>
      <c r="F339" s="122"/>
      <c r="G339" s="122"/>
      <c r="H339" s="158"/>
      <c r="I339" s="158"/>
      <c r="J339" s="158"/>
      <c r="K339" s="158"/>
      <c r="L339" s="158"/>
      <c r="M339" s="225"/>
    </row>
    <row r="340" spans="3:13" ht="14.1">
      <c r="C340" s="158"/>
      <c r="D340" s="158"/>
      <c r="E340" s="122"/>
      <c r="F340" s="122"/>
      <c r="G340" s="122"/>
      <c r="H340" s="158"/>
      <c r="I340" s="158"/>
      <c r="J340" s="158"/>
      <c r="K340" s="158"/>
      <c r="L340" s="158"/>
      <c r="M340" s="225"/>
    </row>
    <row r="341" spans="3:13" ht="14.1">
      <c r="C341" s="158"/>
      <c r="D341" s="158"/>
      <c r="E341" s="122"/>
      <c r="F341" s="122"/>
      <c r="G341" s="122"/>
      <c r="H341" s="158"/>
      <c r="I341" s="158"/>
      <c r="J341" s="158"/>
      <c r="K341" s="158"/>
      <c r="L341" s="158"/>
      <c r="M341" s="225"/>
    </row>
    <row r="342" spans="3:13" ht="14.1">
      <c r="C342" s="158"/>
      <c r="D342" s="158"/>
      <c r="E342" s="122"/>
      <c r="F342" s="122"/>
      <c r="G342" s="122"/>
      <c r="H342" s="158"/>
      <c r="I342" s="158"/>
      <c r="J342" s="158"/>
      <c r="K342" s="158"/>
      <c r="L342" s="158"/>
      <c r="M342" s="225"/>
    </row>
    <row r="343" spans="3:13" ht="14.1">
      <c r="C343" s="158"/>
      <c r="D343" s="158"/>
      <c r="E343" s="122"/>
      <c r="F343" s="122"/>
      <c r="G343" s="122"/>
      <c r="H343" s="158"/>
      <c r="I343" s="158"/>
      <c r="J343" s="158"/>
      <c r="K343" s="158"/>
      <c r="L343" s="158"/>
      <c r="M343" s="225"/>
    </row>
    <row r="344" spans="3:13" ht="14.1">
      <c r="C344" s="158"/>
      <c r="D344" s="158"/>
      <c r="E344" s="122"/>
      <c r="F344" s="122"/>
      <c r="G344" s="122"/>
      <c r="H344" s="158"/>
      <c r="I344" s="158"/>
      <c r="J344" s="158"/>
      <c r="K344" s="158"/>
      <c r="L344" s="158"/>
      <c r="M344" s="225"/>
    </row>
    <row r="345" spans="3:13" ht="14.1">
      <c r="C345" s="158"/>
      <c r="D345" s="158"/>
      <c r="E345" s="122"/>
      <c r="F345" s="122"/>
      <c r="G345" s="122"/>
      <c r="H345" s="158"/>
      <c r="I345" s="158"/>
      <c r="J345" s="158"/>
      <c r="K345" s="158"/>
      <c r="L345" s="158"/>
      <c r="M345" s="225"/>
    </row>
    <row r="346" spans="3:13" ht="14.1">
      <c r="C346" s="158"/>
      <c r="D346" s="158"/>
      <c r="E346" s="122"/>
      <c r="F346" s="122"/>
      <c r="G346" s="122"/>
      <c r="H346" s="158"/>
      <c r="I346" s="158"/>
      <c r="J346" s="158"/>
      <c r="K346" s="158"/>
      <c r="L346" s="158"/>
      <c r="M346" s="225"/>
    </row>
    <row r="347" spans="3:13" ht="14.1">
      <c r="C347" s="158"/>
      <c r="D347" s="158"/>
      <c r="E347" s="122"/>
      <c r="F347" s="122"/>
      <c r="G347" s="122"/>
      <c r="H347" s="158"/>
      <c r="I347" s="158"/>
      <c r="J347" s="158"/>
      <c r="K347" s="158"/>
      <c r="L347" s="158"/>
      <c r="M347" s="225"/>
    </row>
    <row r="348" spans="3:13" ht="14.1">
      <c r="C348" s="158"/>
      <c r="D348" s="158"/>
      <c r="E348" s="122"/>
      <c r="F348" s="122"/>
      <c r="G348" s="122"/>
      <c r="H348" s="158"/>
      <c r="I348" s="158"/>
      <c r="J348" s="158"/>
      <c r="K348" s="158"/>
      <c r="L348" s="158"/>
    </row>
    <row r="349" spans="3:13" ht="14.1">
      <c r="C349" s="158"/>
      <c r="D349" s="158"/>
      <c r="E349" s="122"/>
      <c r="F349" s="122"/>
      <c r="G349" s="122"/>
      <c r="H349" s="158"/>
      <c r="I349" s="158"/>
      <c r="J349" s="158"/>
      <c r="K349" s="158"/>
      <c r="L349" s="158"/>
    </row>
    <row r="350" spans="3:13" ht="14.1">
      <c r="C350" s="158"/>
      <c r="D350" s="158"/>
      <c r="E350" s="122"/>
      <c r="F350" s="122"/>
      <c r="G350" s="122"/>
      <c r="H350" s="158"/>
      <c r="I350" s="158"/>
      <c r="J350" s="158"/>
      <c r="K350" s="158"/>
      <c r="L350" s="158"/>
    </row>
    <row r="351" spans="3:13" ht="14.1">
      <c r="C351" s="158"/>
      <c r="D351" s="158"/>
      <c r="E351" s="122"/>
      <c r="F351" s="122"/>
      <c r="G351" s="122"/>
      <c r="H351" s="158"/>
      <c r="I351" s="158"/>
      <c r="J351" s="158"/>
      <c r="K351" s="158"/>
      <c r="L351" s="158"/>
    </row>
    <row r="352" spans="3:13" ht="14.1">
      <c r="C352" s="158"/>
      <c r="D352" s="158"/>
      <c r="E352" s="122"/>
      <c r="F352" s="122"/>
      <c r="G352" s="122"/>
      <c r="H352" s="158"/>
      <c r="I352" s="158"/>
      <c r="J352" s="158"/>
      <c r="K352" s="158"/>
      <c r="L352" s="158"/>
    </row>
    <row r="353" spans="3:12" ht="14.1">
      <c r="C353" s="158"/>
      <c r="D353" s="158"/>
      <c r="E353" s="122"/>
      <c r="F353" s="122"/>
      <c r="G353" s="122"/>
      <c r="H353" s="158"/>
      <c r="I353" s="158"/>
      <c r="J353" s="158"/>
      <c r="K353" s="158"/>
      <c r="L353" s="158"/>
    </row>
    <row r="354" spans="3:12" ht="14.1">
      <c r="C354" s="158"/>
      <c r="D354" s="158"/>
      <c r="E354" s="122"/>
      <c r="F354" s="122"/>
      <c r="G354" s="122"/>
      <c r="H354" s="158"/>
      <c r="I354" s="158"/>
      <c r="J354" s="158"/>
      <c r="K354" s="158"/>
      <c r="L354" s="158"/>
    </row>
    <row r="355" spans="3:12" ht="14.1">
      <c r="C355" s="158"/>
      <c r="D355" s="158"/>
      <c r="E355" s="122"/>
      <c r="F355" s="122"/>
      <c r="G355" s="122"/>
      <c r="H355" s="158"/>
      <c r="I355" s="158"/>
      <c r="J355" s="158"/>
      <c r="K355" s="158"/>
      <c r="L355" s="158"/>
    </row>
    <row r="356" spans="3:12" ht="14.1">
      <c r="C356" s="158"/>
      <c r="D356" s="158"/>
      <c r="E356" s="122"/>
      <c r="F356" s="122"/>
      <c r="G356" s="122"/>
      <c r="H356" s="158"/>
      <c r="I356" s="158"/>
      <c r="J356" s="158"/>
      <c r="K356" s="158"/>
      <c r="L356" s="158"/>
    </row>
    <row r="357" spans="3:12" ht="14.1">
      <c r="C357" s="158"/>
      <c r="D357" s="158"/>
      <c r="E357" s="122"/>
      <c r="F357" s="122"/>
      <c r="G357" s="122"/>
      <c r="H357" s="158"/>
      <c r="I357" s="158"/>
      <c r="J357" s="158"/>
      <c r="K357" s="158"/>
      <c r="L357" s="158"/>
    </row>
    <row r="358" spans="3:12" ht="14.1">
      <c r="C358" s="158"/>
      <c r="D358" s="158"/>
      <c r="E358" s="122"/>
      <c r="F358" s="122"/>
      <c r="G358" s="122"/>
      <c r="H358" s="158"/>
      <c r="I358" s="158"/>
      <c r="J358" s="158"/>
      <c r="K358" s="158"/>
      <c r="L358" s="158"/>
    </row>
    <row r="359" spans="3:12" ht="14.1">
      <c r="C359" s="158"/>
      <c r="D359" s="158"/>
      <c r="E359" s="122"/>
      <c r="F359" s="122"/>
      <c r="G359" s="122"/>
      <c r="H359" s="158"/>
      <c r="I359" s="158"/>
      <c r="J359" s="158"/>
      <c r="K359" s="158"/>
      <c r="L359" s="158"/>
    </row>
    <row r="360" spans="3:12" ht="14.1">
      <c r="C360" s="158"/>
      <c r="D360" s="158"/>
      <c r="E360" s="122"/>
      <c r="F360" s="122"/>
      <c r="G360" s="122"/>
      <c r="H360" s="158"/>
      <c r="I360" s="158"/>
      <c r="J360" s="158"/>
      <c r="K360" s="158"/>
      <c r="L360" s="158"/>
    </row>
    <row r="361" spans="3:12" ht="14.1">
      <c r="C361" s="158"/>
      <c r="D361" s="158"/>
      <c r="E361" s="122"/>
      <c r="F361" s="122"/>
      <c r="G361" s="122"/>
      <c r="H361" s="158"/>
      <c r="I361" s="158"/>
      <c r="J361" s="158"/>
      <c r="K361" s="158"/>
      <c r="L361" s="158"/>
    </row>
    <row r="362" spans="3:12" ht="14.1">
      <c r="C362" s="158"/>
      <c r="D362" s="158"/>
      <c r="E362" s="122"/>
      <c r="F362" s="122"/>
      <c r="G362" s="122"/>
      <c r="H362" s="158"/>
      <c r="I362" s="158"/>
      <c r="J362" s="158"/>
      <c r="K362" s="158"/>
      <c r="L362" s="158"/>
    </row>
    <row r="363" spans="3:12" ht="14.1">
      <c r="C363" s="158"/>
      <c r="D363" s="158"/>
      <c r="E363" s="122"/>
      <c r="F363" s="122"/>
      <c r="G363" s="122"/>
      <c r="H363" s="158"/>
      <c r="I363" s="158"/>
      <c r="J363" s="158"/>
      <c r="K363" s="158"/>
      <c r="L363" s="158"/>
    </row>
    <row r="364" spans="3:12" ht="14.1">
      <c r="C364" s="158"/>
      <c r="D364" s="158"/>
      <c r="E364" s="122"/>
      <c r="F364" s="122"/>
      <c r="G364" s="122"/>
      <c r="H364" s="158"/>
      <c r="I364" s="158"/>
      <c r="J364" s="158"/>
      <c r="K364" s="158"/>
      <c r="L364" s="158"/>
    </row>
    <row r="365" spans="3:12" ht="14.1">
      <c r="C365" s="158"/>
      <c r="D365" s="158"/>
      <c r="E365" s="122"/>
      <c r="F365" s="122"/>
      <c r="G365" s="122"/>
      <c r="H365" s="158"/>
      <c r="I365" s="158"/>
      <c r="J365" s="158"/>
      <c r="K365" s="158"/>
      <c r="L365" s="158"/>
    </row>
    <row r="366" spans="3:12" ht="14.1">
      <c r="C366" s="158"/>
      <c r="D366" s="158"/>
      <c r="E366" s="122"/>
      <c r="F366" s="122"/>
      <c r="G366" s="122"/>
      <c r="H366" s="158"/>
      <c r="I366" s="158"/>
      <c r="J366" s="158"/>
      <c r="K366" s="158"/>
      <c r="L366" s="158"/>
    </row>
    <row r="367" spans="3:12" ht="14.1">
      <c r="C367" s="158"/>
      <c r="D367" s="158"/>
      <c r="E367" s="122"/>
      <c r="F367" s="122"/>
      <c r="G367" s="122"/>
      <c r="H367" s="158"/>
      <c r="I367" s="158"/>
      <c r="J367" s="158"/>
      <c r="K367" s="158"/>
      <c r="L367" s="158"/>
    </row>
    <row r="368" spans="3:12" ht="14.1">
      <c r="C368" s="158"/>
      <c r="D368" s="158"/>
      <c r="E368" s="122"/>
      <c r="F368" s="122"/>
      <c r="G368" s="122"/>
      <c r="H368" s="158"/>
      <c r="I368" s="158"/>
      <c r="J368" s="158"/>
      <c r="K368" s="158"/>
      <c r="L368" s="158"/>
    </row>
    <row r="369" spans="3:12" ht="14.1">
      <c r="C369" s="158"/>
      <c r="D369" s="158"/>
      <c r="E369" s="122"/>
      <c r="F369" s="122"/>
      <c r="G369" s="122"/>
      <c r="H369" s="158"/>
      <c r="I369" s="158"/>
      <c r="J369" s="158"/>
      <c r="K369" s="158"/>
      <c r="L369" s="158"/>
    </row>
    <row r="370" spans="3:12" ht="14.1">
      <c r="C370" s="158"/>
      <c r="D370" s="158"/>
      <c r="E370" s="122"/>
      <c r="F370" s="122"/>
      <c r="G370" s="122"/>
      <c r="H370" s="158"/>
      <c r="I370" s="158"/>
      <c r="J370" s="158"/>
      <c r="K370" s="158"/>
      <c r="L370" s="158"/>
    </row>
    <row r="371" spans="3:12" ht="14.1">
      <c r="C371" s="158"/>
      <c r="D371" s="158"/>
      <c r="E371" s="122"/>
      <c r="F371" s="122"/>
      <c r="G371" s="122"/>
      <c r="H371" s="158"/>
      <c r="I371" s="158"/>
      <c r="J371" s="158"/>
      <c r="K371" s="158"/>
      <c r="L371" s="158"/>
    </row>
    <row r="372" spans="3:12" ht="14.1">
      <c r="C372" s="158"/>
      <c r="D372" s="158"/>
      <c r="E372" s="122"/>
      <c r="F372" s="122"/>
      <c r="G372" s="122"/>
      <c r="H372" s="158"/>
      <c r="I372" s="158"/>
      <c r="J372" s="158"/>
      <c r="K372" s="158"/>
      <c r="L372" s="158"/>
    </row>
    <row r="373" spans="3:12" ht="14.1">
      <c r="C373" s="158"/>
      <c r="D373" s="158"/>
      <c r="E373" s="122"/>
      <c r="F373" s="122"/>
      <c r="G373" s="122"/>
      <c r="H373" s="158"/>
      <c r="I373" s="158"/>
      <c r="J373" s="158"/>
      <c r="K373" s="158"/>
      <c r="L373" s="158"/>
    </row>
    <row r="374" spans="3:12" ht="14.1">
      <c r="C374" s="158"/>
      <c r="D374" s="158"/>
      <c r="E374" s="122"/>
      <c r="F374" s="122"/>
      <c r="G374" s="122"/>
      <c r="H374" s="158"/>
      <c r="I374" s="158"/>
      <c r="J374" s="158"/>
      <c r="K374" s="158"/>
      <c r="L374" s="158"/>
    </row>
    <row r="375" spans="3:12" ht="14.1">
      <c r="C375" s="158"/>
      <c r="D375" s="158"/>
      <c r="E375" s="122"/>
      <c r="F375" s="122"/>
      <c r="G375" s="122"/>
      <c r="H375" s="158"/>
      <c r="I375" s="158"/>
      <c r="J375" s="158"/>
      <c r="K375" s="158"/>
      <c r="L375" s="158"/>
    </row>
    <row r="376" spans="3:12" ht="14.1">
      <c r="C376" s="158"/>
      <c r="D376" s="158"/>
      <c r="E376" s="122"/>
      <c r="F376" s="122"/>
      <c r="G376" s="122"/>
      <c r="H376" s="158"/>
      <c r="I376" s="158"/>
      <c r="J376" s="158"/>
      <c r="K376" s="158"/>
      <c r="L376" s="158"/>
    </row>
    <row r="377" spans="3:12" ht="14.1">
      <c r="C377" s="158"/>
      <c r="D377" s="158"/>
      <c r="E377" s="122"/>
      <c r="F377" s="122"/>
      <c r="G377" s="122"/>
      <c r="H377" s="158"/>
      <c r="I377" s="158"/>
      <c r="J377" s="158"/>
      <c r="K377" s="158"/>
      <c r="L377" s="158"/>
    </row>
    <row r="378" spans="3:12" ht="14.1">
      <c r="C378" s="158"/>
      <c r="D378" s="158"/>
      <c r="E378" s="122"/>
      <c r="F378" s="122"/>
      <c r="G378" s="122"/>
      <c r="H378" s="158"/>
      <c r="I378" s="158"/>
      <c r="J378" s="158"/>
      <c r="K378" s="158"/>
      <c r="L378" s="158"/>
    </row>
    <row r="379" spans="3:12" ht="14.1">
      <c r="C379" s="158"/>
      <c r="D379" s="158"/>
      <c r="E379" s="122"/>
      <c r="F379" s="122"/>
      <c r="G379" s="122"/>
      <c r="H379" s="158"/>
      <c r="I379" s="158"/>
      <c r="J379" s="158"/>
      <c r="K379" s="158"/>
      <c r="L379" s="158"/>
    </row>
    <row r="380" spans="3:12" ht="14.1">
      <c r="C380" s="158"/>
      <c r="D380" s="158"/>
      <c r="E380" s="122"/>
      <c r="F380" s="122"/>
      <c r="G380" s="122"/>
      <c r="H380" s="158"/>
      <c r="I380" s="158"/>
      <c r="J380" s="158"/>
      <c r="K380" s="158"/>
      <c r="L380" s="158"/>
    </row>
    <row r="381" spans="3:12" ht="14.1">
      <c r="C381" s="158"/>
      <c r="D381" s="158"/>
      <c r="E381" s="122"/>
      <c r="F381" s="122"/>
      <c r="G381" s="122"/>
      <c r="H381" s="158"/>
      <c r="I381" s="158"/>
      <c r="J381" s="158"/>
      <c r="K381" s="158"/>
      <c r="L381" s="158"/>
    </row>
    <row r="382" spans="3:12" ht="14.1">
      <c r="C382" s="158"/>
      <c r="D382" s="158"/>
      <c r="E382" s="122"/>
      <c r="F382" s="122"/>
      <c r="G382" s="122"/>
      <c r="H382" s="158"/>
      <c r="I382" s="158"/>
      <c r="J382" s="158"/>
      <c r="K382" s="158"/>
      <c r="L382" s="158"/>
    </row>
    <row r="383" spans="3:12" ht="14.1">
      <c r="C383" s="158"/>
      <c r="D383" s="158"/>
      <c r="E383" s="122"/>
      <c r="F383" s="122"/>
      <c r="G383" s="122"/>
      <c r="H383" s="158"/>
      <c r="I383" s="158"/>
      <c r="J383" s="158"/>
      <c r="K383" s="158"/>
      <c r="L383" s="158"/>
    </row>
    <row r="384" spans="3:12" ht="14.1">
      <c r="C384" s="158"/>
      <c r="D384" s="158"/>
      <c r="E384" s="122"/>
      <c r="F384" s="122"/>
      <c r="G384" s="122"/>
      <c r="H384" s="158"/>
      <c r="I384" s="158"/>
      <c r="J384" s="158"/>
      <c r="K384" s="158"/>
      <c r="L384" s="158"/>
    </row>
    <row r="385" spans="3:12" ht="14.1">
      <c r="C385" s="158"/>
      <c r="D385" s="158"/>
      <c r="E385" s="122"/>
      <c r="F385" s="122"/>
      <c r="G385" s="122"/>
      <c r="H385" s="158"/>
      <c r="I385" s="158"/>
      <c r="J385" s="158"/>
      <c r="K385" s="158"/>
      <c r="L385" s="158"/>
    </row>
    <row r="386" spans="3:12" ht="14.1">
      <c r="C386" s="158"/>
      <c r="D386" s="158"/>
      <c r="E386" s="122"/>
      <c r="F386" s="122"/>
      <c r="G386" s="122"/>
      <c r="H386" s="158"/>
      <c r="I386" s="158"/>
      <c r="J386" s="158"/>
      <c r="K386" s="158"/>
      <c r="L386" s="158"/>
    </row>
    <row r="387" spans="3:12" ht="14.1">
      <c r="C387" s="158"/>
      <c r="D387" s="158"/>
      <c r="E387" s="122"/>
      <c r="F387" s="122"/>
      <c r="G387" s="122"/>
      <c r="H387" s="158"/>
      <c r="I387" s="158"/>
      <c r="J387" s="158"/>
      <c r="K387" s="158"/>
      <c r="L387" s="158"/>
    </row>
    <row r="388" spans="3:12" ht="14.1">
      <c r="C388" s="158"/>
      <c r="D388" s="158"/>
      <c r="E388" s="122"/>
      <c r="F388" s="122"/>
      <c r="G388" s="122"/>
      <c r="H388" s="158"/>
      <c r="I388" s="158"/>
      <c r="J388" s="158"/>
      <c r="K388" s="158"/>
      <c r="L388" s="158"/>
    </row>
    <row r="389" spans="3:12" ht="14.1">
      <c r="C389" s="158"/>
      <c r="D389" s="158"/>
      <c r="E389" s="122"/>
      <c r="F389" s="122"/>
      <c r="G389" s="122"/>
      <c r="H389" s="158"/>
      <c r="I389" s="158"/>
      <c r="J389" s="158"/>
      <c r="K389" s="158"/>
      <c r="L389" s="158"/>
    </row>
    <row r="390" spans="3:12" ht="14.1">
      <c r="C390" s="158"/>
      <c r="D390" s="158"/>
      <c r="E390" s="122"/>
      <c r="F390" s="122"/>
      <c r="G390" s="122"/>
      <c r="H390" s="158"/>
      <c r="I390" s="158"/>
      <c r="J390" s="158"/>
      <c r="K390" s="158"/>
      <c r="L390" s="158"/>
    </row>
    <row r="391" spans="3:12" ht="14.1">
      <c r="C391" s="158"/>
      <c r="D391" s="158"/>
      <c r="E391" s="122"/>
      <c r="F391" s="122"/>
      <c r="G391" s="122"/>
      <c r="H391" s="158"/>
      <c r="I391" s="158"/>
      <c r="J391" s="158"/>
      <c r="K391" s="158"/>
      <c r="L391" s="158"/>
    </row>
    <row r="392" spans="3:12" ht="14.1">
      <c r="C392" s="158"/>
      <c r="D392" s="158"/>
      <c r="E392" s="122"/>
      <c r="F392" s="122"/>
      <c r="G392" s="122"/>
      <c r="H392" s="158"/>
      <c r="I392" s="158"/>
      <c r="J392" s="158"/>
      <c r="K392" s="158"/>
      <c r="L392" s="158"/>
    </row>
    <row r="393" spans="3:12" ht="14.1">
      <c r="C393" s="158"/>
      <c r="D393" s="158"/>
      <c r="E393" s="122"/>
      <c r="F393" s="122"/>
      <c r="G393" s="122"/>
      <c r="H393" s="158"/>
      <c r="I393" s="158"/>
      <c r="J393" s="158"/>
      <c r="K393" s="158"/>
      <c r="L393" s="158"/>
    </row>
    <row r="394" spans="3:12" ht="14.1">
      <c r="C394" s="158"/>
      <c r="D394" s="158"/>
      <c r="E394" s="122"/>
      <c r="F394" s="122"/>
      <c r="G394" s="122"/>
      <c r="H394" s="158"/>
      <c r="I394" s="158"/>
      <c r="J394" s="158"/>
      <c r="K394" s="158"/>
      <c r="L394" s="158"/>
    </row>
    <row r="395" spans="3:12" ht="14.1">
      <c r="C395" s="158"/>
      <c r="D395" s="158"/>
      <c r="E395" s="122"/>
      <c r="F395" s="122"/>
      <c r="G395" s="122"/>
      <c r="H395" s="158"/>
      <c r="I395" s="158"/>
      <c r="J395" s="158"/>
      <c r="K395" s="158"/>
      <c r="L395" s="158"/>
    </row>
    <row r="396" spans="3:12" ht="14.1">
      <c r="C396" s="158"/>
      <c r="D396" s="158"/>
      <c r="E396" s="122"/>
      <c r="F396" s="122"/>
      <c r="G396" s="122"/>
      <c r="H396" s="158"/>
      <c r="I396" s="158"/>
      <c r="J396" s="158"/>
      <c r="K396" s="158"/>
      <c r="L396" s="158"/>
    </row>
    <row r="397" spans="3:12" ht="14.1">
      <c r="C397" s="158"/>
      <c r="D397" s="158"/>
      <c r="E397" s="122"/>
      <c r="F397" s="122"/>
      <c r="G397" s="122"/>
      <c r="H397" s="158"/>
      <c r="I397" s="158"/>
      <c r="J397" s="158"/>
      <c r="K397" s="158"/>
      <c r="L397" s="158"/>
    </row>
    <row r="398" spans="3:12" ht="14.1">
      <c r="C398" s="158"/>
      <c r="D398" s="158"/>
      <c r="E398" s="122"/>
      <c r="F398" s="122"/>
      <c r="G398" s="122"/>
      <c r="H398" s="158"/>
      <c r="I398" s="158"/>
      <c r="J398" s="158"/>
      <c r="K398" s="158"/>
      <c r="L398" s="158"/>
    </row>
    <row r="399" spans="3:12" ht="14.1">
      <c r="C399" s="158"/>
      <c r="D399" s="158"/>
      <c r="E399" s="122"/>
      <c r="F399" s="122"/>
      <c r="G399" s="122"/>
      <c r="H399" s="158"/>
      <c r="I399" s="158"/>
      <c r="J399" s="158"/>
      <c r="K399" s="158"/>
      <c r="L399" s="158"/>
    </row>
    <row r="400" spans="3:12" ht="14.1">
      <c r="C400" s="158"/>
      <c r="D400" s="158"/>
      <c r="E400" s="122"/>
      <c r="F400" s="122"/>
      <c r="G400" s="122"/>
      <c r="H400" s="158"/>
      <c r="I400" s="158"/>
      <c r="J400" s="158"/>
      <c r="K400" s="158"/>
      <c r="L400" s="158"/>
    </row>
    <row r="401" spans="3:12" ht="14.1">
      <c r="C401" s="158"/>
      <c r="D401" s="158"/>
      <c r="E401" s="122"/>
      <c r="F401" s="122"/>
      <c r="G401" s="122"/>
      <c r="H401" s="158"/>
      <c r="I401" s="158"/>
      <c r="J401" s="158"/>
      <c r="K401" s="158"/>
      <c r="L401" s="158"/>
    </row>
    <row r="402" spans="3:12" ht="14.1">
      <c r="C402" s="158"/>
      <c r="D402" s="158"/>
      <c r="E402" s="122"/>
      <c r="F402" s="122"/>
      <c r="G402" s="122"/>
      <c r="H402" s="158"/>
      <c r="I402" s="158"/>
      <c r="J402" s="158"/>
      <c r="K402" s="158"/>
      <c r="L402" s="158"/>
    </row>
    <row r="403" spans="3:12" ht="14.1">
      <c r="C403" s="158"/>
      <c r="D403" s="158"/>
      <c r="E403" s="122"/>
      <c r="F403" s="122"/>
      <c r="G403" s="122"/>
      <c r="H403" s="158"/>
      <c r="I403" s="158"/>
      <c r="J403" s="158"/>
      <c r="K403" s="158"/>
      <c r="L403" s="158"/>
    </row>
    <row r="404" spans="3:12" ht="14.1">
      <c r="C404" s="158"/>
      <c r="D404" s="158"/>
      <c r="E404" s="122"/>
      <c r="F404" s="122"/>
      <c r="G404" s="122"/>
      <c r="H404" s="158"/>
      <c r="I404" s="158"/>
      <c r="J404" s="158"/>
      <c r="K404" s="158"/>
      <c r="L404" s="158"/>
    </row>
    <row r="405" spans="3:12" ht="14.1">
      <c r="C405" s="158"/>
      <c r="D405" s="158"/>
      <c r="E405" s="122"/>
      <c r="F405" s="122"/>
      <c r="G405" s="122"/>
      <c r="H405" s="158"/>
      <c r="I405" s="158"/>
      <c r="J405" s="158"/>
      <c r="K405" s="158"/>
      <c r="L405" s="158"/>
    </row>
    <row r="406" spans="3:12" ht="14.1">
      <c r="C406" s="158"/>
      <c r="D406" s="158"/>
      <c r="E406" s="122"/>
      <c r="F406" s="122"/>
      <c r="G406" s="122"/>
      <c r="H406" s="158"/>
      <c r="I406" s="158"/>
      <c r="J406" s="158"/>
      <c r="K406" s="158"/>
      <c r="L406" s="158"/>
    </row>
    <row r="407" spans="3:12" ht="14.1">
      <c r="C407" s="158"/>
      <c r="D407" s="158"/>
      <c r="E407" s="122"/>
      <c r="F407" s="122"/>
      <c r="G407" s="122"/>
      <c r="H407" s="158"/>
      <c r="I407" s="158"/>
      <c r="J407" s="158"/>
      <c r="K407" s="158"/>
      <c r="L407" s="158"/>
    </row>
    <row r="408" spans="3:12" ht="14.1">
      <c r="C408" s="158"/>
      <c r="D408" s="158"/>
      <c r="E408" s="122"/>
      <c r="F408" s="122"/>
      <c r="G408" s="122"/>
      <c r="H408" s="158"/>
      <c r="I408" s="158"/>
      <c r="J408" s="158"/>
      <c r="K408" s="158"/>
      <c r="L408" s="158"/>
    </row>
    <row r="409" spans="3:12" ht="14.1">
      <c r="C409" s="158"/>
      <c r="D409" s="158"/>
      <c r="E409" s="122"/>
      <c r="F409" s="122"/>
      <c r="G409" s="122"/>
      <c r="H409" s="158"/>
      <c r="I409" s="158"/>
      <c r="J409" s="158"/>
      <c r="K409" s="158"/>
      <c r="L409" s="158"/>
    </row>
    <row r="410" spans="3:12" ht="14.1">
      <c r="C410" s="158"/>
      <c r="D410" s="158"/>
      <c r="E410" s="122"/>
      <c r="F410" s="122"/>
      <c r="G410" s="122"/>
      <c r="H410" s="158"/>
      <c r="I410" s="158"/>
      <c r="J410" s="158"/>
      <c r="K410" s="158"/>
      <c r="L410" s="158"/>
    </row>
    <row r="411" spans="3:12" ht="14.1">
      <c r="C411" s="158"/>
      <c r="D411" s="158"/>
      <c r="E411" s="122"/>
      <c r="F411" s="122"/>
      <c r="G411" s="122"/>
      <c r="H411" s="158"/>
      <c r="I411" s="158"/>
      <c r="J411" s="158"/>
      <c r="K411" s="158"/>
      <c r="L411" s="158"/>
    </row>
    <row r="412" spans="3:12" ht="14.1">
      <c r="C412" s="158"/>
      <c r="D412" s="158"/>
      <c r="E412" s="122"/>
      <c r="F412" s="122"/>
      <c r="G412" s="122"/>
      <c r="H412" s="158"/>
      <c r="I412" s="158"/>
      <c r="J412" s="158"/>
      <c r="K412" s="158"/>
      <c r="L412" s="158"/>
    </row>
    <row r="413" spans="3:12" ht="14.1">
      <c r="C413" s="158"/>
      <c r="D413" s="158"/>
      <c r="E413" s="122"/>
      <c r="F413" s="122"/>
      <c r="G413" s="122"/>
      <c r="H413" s="158"/>
      <c r="I413" s="158"/>
      <c r="J413" s="158"/>
      <c r="K413" s="158"/>
      <c r="L413" s="158"/>
    </row>
    <row r="414" spans="3:12" ht="14.1">
      <c r="C414" s="158"/>
      <c r="D414" s="158"/>
      <c r="E414" s="122"/>
      <c r="F414" s="122"/>
      <c r="G414" s="122"/>
      <c r="H414" s="158"/>
      <c r="I414" s="158"/>
      <c r="J414" s="158"/>
      <c r="K414" s="158"/>
      <c r="L414" s="158"/>
    </row>
    <row r="415" spans="3:12" ht="14.1">
      <c r="C415" s="158"/>
      <c r="D415" s="158"/>
      <c r="E415" s="122"/>
      <c r="F415" s="122"/>
      <c r="G415" s="122"/>
      <c r="H415" s="158"/>
      <c r="I415" s="158"/>
      <c r="J415" s="158"/>
      <c r="K415" s="158"/>
      <c r="L415" s="158"/>
    </row>
    <row r="416" spans="3:12" ht="14.1">
      <c r="C416" s="158"/>
      <c r="D416" s="158"/>
      <c r="E416" s="122"/>
      <c r="F416" s="122"/>
      <c r="G416" s="122"/>
      <c r="H416" s="158"/>
      <c r="I416" s="158"/>
      <c r="J416" s="158"/>
      <c r="K416" s="158"/>
      <c r="L416" s="158"/>
    </row>
    <row r="417" spans="3:12" ht="14.1">
      <c r="C417" s="158"/>
      <c r="D417" s="158"/>
      <c r="E417" s="122"/>
      <c r="F417" s="122"/>
      <c r="G417" s="122"/>
      <c r="H417" s="158"/>
      <c r="I417" s="158"/>
      <c r="J417" s="158"/>
      <c r="K417" s="158"/>
      <c r="L417" s="158"/>
    </row>
    <row r="418" spans="3:12" ht="14.1">
      <c r="C418" s="158"/>
      <c r="D418" s="158"/>
      <c r="E418" s="122"/>
      <c r="F418" s="122"/>
      <c r="G418" s="122"/>
      <c r="H418" s="158"/>
      <c r="I418" s="158"/>
      <c r="J418" s="158"/>
      <c r="K418" s="158"/>
      <c r="L418" s="158"/>
    </row>
    <row r="419" spans="3:12" ht="14.1">
      <c r="C419" s="158"/>
      <c r="D419" s="158"/>
      <c r="E419" s="122"/>
      <c r="F419" s="122"/>
      <c r="G419" s="122"/>
      <c r="H419" s="158"/>
      <c r="I419" s="158"/>
      <c r="J419" s="158"/>
      <c r="K419" s="158"/>
      <c r="L419" s="158"/>
    </row>
    <row r="420" spans="3:12" ht="14.1">
      <c r="C420" s="158"/>
      <c r="D420" s="158"/>
      <c r="E420" s="122"/>
      <c r="F420" s="122"/>
      <c r="G420" s="122"/>
      <c r="H420" s="158"/>
      <c r="I420" s="158"/>
      <c r="J420" s="158"/>
      <c r="K420" s="158"/>
      <c r="L420" s="158"/>
    </row>
    <row r="421" spans="3:12" ht="14.1">
      <c r="C421" s="158"/>
      <c r="D421" s="158"/>
      <c r="E421" s="122"/>
      <c r="F421" s="122"/>
      <c r="G421" s="122"/>
      <c r="H421" s="158"/>
      <c r="I421" s="158"/>
      <c r="J421" s="158"/>
      <c r="K421" s="158"/>
      <c r="L421" s="158"/>
    </row>
    <row r="422" spans="3:12" ht="14.1">
      <c r="C422" s="158"/>
      <c r="D422" s="158"/>
      <c r="E422" s="122"/>
      <c r="F422" s="122"/>
      <c r="G422" s="122"/>
      <c r="H422" s="158"/>
      <c r="I422" s="158"/>
      <c r="J422" s="158"/>
      <c r="K422" s="158"/>
      <c r="L422" s="158"/>
    </row>
    <row r="423" spans="3:12" ht="14.1">
      <c r="C423" s="158"/>
      <c r="D423" s="158"/>
      <c r="E423" s="122"/>
      <c r="F423" s="122"/>
      <c r="G423" s="122"/>
      <c r="H423" s="158"/>
      <c r="I423" s="158"/>
      <c r="J423" s="158"/>
      <c r="K423" s="158"/>
      <c r="L423" s="158"/>
    </row>
    <row r="424" spans="3:12" ht="14.1">
      <c r="C424" s="158"/>
      <c r="D424" s="158"/>
      <c r="E424" s="122"/>
      <c r="F424" s="122"/>
      <c r="G424" s="122"/>
      <c r="H424" s="158"/>
      <c r="I424" s="158"/>
      <c r="J424" s="158"/>
      <c r="K424" s="158"/>
      <c r="L424" s="158"/>
    </row>
    <row r="425" spans="3:12" ht="14.1">
      <c r="C425" s="158"/>
      <c r="D425" s="158"/>
      <c r="E425" s="122"/>
      <c r="F425" s="122"/>
      <c r="G425" s="122"/>
      <c r="H425" s="158"/>
      <c r="I425" s="158"/>
      <c r="J425" s="158"/>
      <c r="K425" s="158"/>
      <c r="L425" s="158"/>
    </row>
    <row r="426" spans="3:12" ht="14.1">
      <c r="C426" s="158"/>
      <c r="D426" s="158"/>
      <c r="E426" s="122"/>
      <c r="F426" s="122"/>
      <c r="G426" s="122"/>
      <c r="H426" s="158"/>
      <c r="I426" s="158"/>
      <c r="J426" s="158"/>
      <c r="K426" s="158"/>
      <c r="L426" s="158"/>
    </row>
    <row r="427" spans="3:12" ht="14.1">
      <c r="C427" s="158"/>
      <c r="D427" s="158"/>
      <c r="E427" s="122"/>
      <c r="F427" s="122"/>
      <c r="G427" s="122"/>
      <c r="H427" s="158"/>
      <c r="I427" s="158"/>
      <c r="J427" s="158"/>
      <c r="K427" s="158"/>
      <c r="L427" s="158"/>
    </row>
    <row r="428" spans="3:12" ht="14.1">
      <c r="C428" s="158"/>
      <c r="D428" s="158"/>
      <c r="E428" s="122"/>
      <c r="F428" s="122"/>
      <c r="G428" s="122"/>
      <c r="H428" s="158"/>
      <c r="I428" s="158"/>
      <c r="J428" s="158"/>
      <c r="K428" s="158"/>
      <c r="L428" s="158"/>
    </row>
    <row r="429" spans="3:12" ht="14.1">
      <c r="C429" s="158"/>
      <c r="D429" s="158"/>
      <c r="E429" s="122"/>
      <c r="F429" s="122"/>
      <c r="G429" s="122"/>
      <c r="H429" s="158"/>
      <c r="I429" s="158"/>
      <c r="J429" s="158"/>
      <c r="K429" s="158"/>
      <c r="L429" s="158"/>
    </row>
    <row r="430" spans="3:12" ht="14.1">
      <c r="C430" s="158"/>
      <c r="D430" s="158"/>
      <c r="E430" s="122"/>
      <c r="F430" s="122"/>
      <c r="G430" s="122"/>
      <c r="H430" s="158"/>
      <c r="I430" s="158"/>
      <c r="J430" s="158"/>
      <c r="K430" s="158"/>
      <c r="L430" s="158"/>
    </row>
    <row r="431" spans="3:12" ht="14.1">
      <c r="C431" s="158"/>
      <c r="D431" s="158"/>
      <c r="E431" s="122"/>
      <c r="F431" s="122"/>
      <c r="G431" s="122"/>
      <c r="H431" s="158"/>
      <c r="I431" s="158"/>
      <c r="J431" s="158"/>
      <c r="K431" s="158"/>
      <c r="L431" s="158"/>
    </row>
    <row r="432" spans="3:12" ht="14.1">
      <c r="C432" s="158"/>
      <c r="D432" s="158"/>
      <c r="E432" s="122"/>
      <c r="F432" s="122"/>
      <c r="G432" s="122"/>
      <c r="H432" s="158"/>
      <c r="I432" s="158"/>
      <c r="J432" s="158"/>
      <c r="K432" s="158"/>
      <c r="L432" s="158"/>
    </row>
    <row r="433" spans="3:12" ht="14.1">
      <c r="C433" s="158"/>
      <c r="D433" s="158"/>
      <c r="E433" s="122"/>
      <c r="F433" s="122"/>
      <c r="G433" s="122"/>
      <c r="H433" s="158"/>
      <c r="I433" s="158"/>
      <c r="J433" s="158"/>
      <c r="K433" s="158"/>
      <c r="L433" s="158"/>
    </row>
    <row r="434" spans="3:12" ht="14.1">
      <c r="C434" s="158"/>
      <c r="D434" s="158"/>
      <c r="E434" s="122"/>
      <c r="F434" s="122"/>
      <c r="G434" s="122"/>
      <c r="H434" s="158"/>
      <c r="I434" s="158"/>
      <c r="J434" s="158"/>
      <c r="K434" s="158"/>
      <c r="L434" s="158"/>
    </row>
    <row r="435" spans="3:12" ht="14.1">
      <c r="C435" s="158"/>
      <c r="D435" s="158"/>
      <c r="E435" s="122"/>
      <c r="F435" s="122"/>
      <c r="G435" s="122"/>
      <c r="H435" s="158"/>
      <c r="I435" s="158"/>
      <c r="J435" s="158"/>
      <c r="K435" s="158"/>
      <c r="L435" s="158"/>
    </row>
    <row r="436" spans="3:12" ht="14.1">
      <c r="C436" s="158"/>
      <c r="D436" s="158"/>
      <c r="E436" s="122"/>
      <c r="F436" s="122"/>
      <c r="G436" s="122"/>
      <c r="H436" s="158"/>
      <c r="I436" s="158"/>
      <c r="J436" s="158"/>
      <c r="K436" s="158"/>
      <c r="L436" s="158"/>
    </row>
    <row r="437" spans="3:12" ht="14.1">
      <c r="C437" s="158"/>
      <c r="D437" s="158"/>
      <c r="E437" s="122"/>
      <c r="F437" s="122"/>
      <c r="G437" s="122"/>
      <c r="H437" s="158"/>
      <c r="I437" s="158"/>
      <c r="J437" s="158"/>
      <c r="K437" s="158"/>
      <c r="L437" s="158"/>
    </row>
    <row r="438" spans="3:12" ht="14.1">
      <c r="C438" s="158"/>
      <c r="D438" s="158"/>
      <c r="E438" s="122"/>
      <c r="F438" s="122"/>
      <c r="G438" s="122"/>
      <c r="H438" s="158"/>
      <c r="I438" s="158"/>
      <c r="J438" s="158"/>
      <c r="K438" s="158"/>
      <c r="L438" s="158"/>
    </row>
    <row r="439" spans="3:12" ht="14.1">
      <c r="C439" s="158"/>
      <c r="D439" s="158"/>
      <c r="E439" s="122"/>
      <c r="F439" s="122"/>
      <c r="G439" s="122"/>
      <c r="H439" s="158"/>
      <c r="I439" s="158"/>
      <c r="J439" s="158"/>
      <c r="K439" s="158"/>
      <c r="L439" s="158"/>
    </row>
    <row r="440" spans="3:12" ht="14.1">
      <c r="C440" s="158"/>
      <c r="D440" s="158"/>
      <c r="E440" s="122"/>
      <c r="F440" s="122"/>
      <c r="G440" s="122"/>
      <c r="H440" s="158"/>
      <c r="I440" s="158"/>
      <c r="J440" s="158"/>
      <c r="K440" s="158"/>
      <c r="L440" s="158"/>
    </row>
    <row r="441" spans="3:12" ht="14.1">
      <c r="C441" s="158"/>
      <c r="D441" s="158"/>
      <c r="E441" s="122"/>
      <c r="F441" s="122"/>
      <c r="G441" s="122"/>
      <c r="H441" s="158"/>
      <c r="I441" s="158"/>
      <c r="J441" s="158"/>
      <c r="K441" s="158"/>
      <c r="L441" s="158"/>
    </row>
    <row r="442" spans="3:12" ht="14.1">
      <c r="C442" s="158"/>
      <c r="D442" s="158"/>
      <c r="E442" s="122"/>
      <c r="F442" s="122"/>
      <c r="G442" s="122"/>
      <c r="H442" s="158"/>
      <c r="I442" s="158"/>
      <c r="J442" s="158"/>
      <c r="K442" s="158"/>
      <c r="L442" s="158"/>
    </row>
    <row r="443" spans="3:12" ht="14.1">
      <c r="C443" s="158"/>
      <c r="D443" s="158"/>
      <c r="E443" s="122"/>
      <c r="F443" s="122"/>
      <c r="G443" s="122"/>
      <c r="H443" s="158"/>
      <c r="I443" s="158"/>
      <c r="J443" s="158"/>
      <c r="K443" s="158"/>
      <c r="L443" s="158"/>
    </row>
    <row r="444" spans="3:12" ht="14.1">
      <c r="C444" s="158"/>
      <c r="D444" s="158"/>
      <c r="E444" s="122"/>
      <c r="F444" s="122"/>
      <c r="G444" s="122"/>
      <c r="H444" s="158"/>
      <c r="I444" s="158"/>
      <c r="J444" s="158"/>
      <c r="K444" s="158"/>
      <c r="L444" s="158"/>
    </row>
    <row r="445" spans="3:12" ht="14.1">
      <c r="C445" s="158"/>
      <c r="D445" s="158"/>
      <c r="E445" s="122"/>
      <c r="F445" s="122"/>
      <c r="G445" s="122"/>
      <c r="H445" s="158"/>
      <c r="I445" s="158"/>
      <c r="J445" s="158"/>
      <c r="K445" s="158"/>
      <c r="L445" s="158"/>
    </row>
    <row r="446" spans="3:12" ht="14.1">
      <c r="C446" s="158"/>
      <c r="D446" s="158"/>
      <c r="E446" s="122"/>
      <c r="F446" s="122"/>
      <c r="G446" s="122"/>
      <c r="H446" s="158"/>
      <c r="I446" s="158"/>
      <c r="J446" s="158"/>
      <c r="K446" s="158"/>
      <c r="L446" s="158"/>
    </row>
    <row r="447" spans="3:12" ht="14.1">
      <c r="C447" s="158"/>
      <c r="D447" s="158"/>
      <c r="E447" s="122"/>
      <c r="F447" s="122"/>
      <c r="G447" s="122"/>
      <c r="H447" s="158"/>
      <c r="I447" s="158"/>
      <c r="J447" s="158"/>
      <c r="K447" s="158"/>
      <c r="L447" s="158"/>
    </row>
    <row r="448" spans="3:12" ht="14.1">
      <c r="C448" s="158"/>
      <c r="D448" s="158"/>
      <c r="E448" s="122"/>
      <c r="F448" s="122"/>
      <c r="G448" s="122"/>
      <c r="H448" s="158"/>
      <c r="I448" s="158"/>
      <c r="J448" s="158"/>
      <c r="K448" s="158"/>
      <c r="L448" s="158"/>
    </row>
    <row r="449" spans="3:12" ht="14.1">
      <c r="C449" s="158"/>
      <c r="D449" s="158"/>
      <c r="E449" s="122"/>
      <c r="F449" s="122"/>
      <c r="G449" s="122"/>
      <c r="H449" s="158"/>
      <c r="I449" s="158"/>
      <c r="J449" s="158"/>
      <c r="K449" s="158"/>
      <c r="L449" s="158"/>
    </row>
    <row r="450" spans="3:12" ht="14.1">
      <c r="C450" s="158"/>
      <c r="D450" s="158"/>
      <c r="E450" s="122"/>
      <c r="F450" s="122"/>
      <c r="G450" s="122"/>
      <c r="H450" s="158"/>
      <c r="I450" s="158"/>
      <c r="J450" s="158"/>
      <c r="K450" s="158"/>
      <c r="L450" s="158"/>
    </row>
    <row r="451" spans="3:12" ht="14.1">
      <c r="C451" s="158"/>
      <c r="D451" s="158"/>
      <c r="E451" s="122"/>
      <c r="F451" s="122"/>
      <c r="G451" s="122"/>
      <c r="H451" s="158"/>
      <c r="I451" s="158"/>
      <c r="J451" s="158"/>
      <c r="K451" s="158"/>
      <c r="L451" s="158"/>
    </row>
    <row r="452" spans="3:12" ht="14.1">
      <c r="C452" s="158"/>
      <c r="D452" s="158"/>
      <c r="E452" s="122"/>
      <c r="F452" s="122"/>
      <c r="G452" s="122"/>
      <c r="H452" s="158"/>
      <c r="I452" s="158"/>
      <c r="J452" s="158"/>
      <c r="K452" s="158"/>
      <c r="L452" s="158"/>
    </row>
    <row r="453" spans="3:12" ht="14.1">
      <c r="C453" s="158"/>
      <c r="D453" s="158"/>
      <c r="E453" s="122"/>
      <c r="F453" s="122"/>
      <c r="G453" s="122"/>
      <c r="H453" s="158"/>
      <c r="I453" s="158"/>
      <c r="J453" s="158"/>
      <c r="K453" s="158"/>
      <c r="L453" s="158"/>
    </row>
    <row r="454" spans="3:12" ht="14.1">
      <c r="C454" s="158"/>
      <c r="D454" s="158"/>
      <c r="E454" s="122"/>
      <c r="F454" s="122"/>
      <c r="G454" s="122"/>
      <c r="H454" s="158"/>
      <c r="I454" s="158"/>
      <c r="J454" s="158"/>
      <c r="K454" s="158"/>
      <c r="L454" s="158"/>
    </row>
    <row r="455" spans="3:12" ht="14.1">
      <c r="C455" s="158"/>
      <c r="D455" s="158"/>
      <c r="E455" s="122"/>
      <c r="F455" s="122"/>
      <c r="G455" s="122"/>
      <c r="H455" s="158"/>
      <c r="I455" s="158"/>
      <c r="J455" s="158"/>
      <c r="K455" s="158"/>
      <c r="L455" s="158"/>
    </row>
    <row r="456" spans="3:12" ht="14.1">
      <c r="C456" s="158"/>
      <c r="D456" s="158"/>
      <c r="E456" s="122"/>
      <c r="F456" s="122"/>
      <c r="G456" s="122"/>
      <c r="H456" s="158"/>
      <c r="I456" s="158"/>
      <c r="J456" s="158"/>
      <c r="K456" s="158"/>
      <c r="L456" s="158"/>
    </row>
    <row r="457" spans="3:12" ht="14.1">
      <c r="C457" s="158"/>
      <c r="D457" s="158"/>
      <c r="E457" s="122"/>
      <c r="F457" s="122"/>
      <c r="G457" s="122"/>
      <c r="H457" s="158"/>
      <c r="I457" s="158"/>
      <c r="J457" s="158"/>
      <c r="K457" s="158"/>
      <c r="L457" s="158"/>
    </row>
    <row r="458" spans="3:12" ht="14.1">
      <c r="C458" s="158"/>
      <c r="D458" s="158"/>
      <c r="E458" s="122"/>
      <c r="F458" s="122"/>
      <c r="G458" s="122"/>
      <c r="H458" s="158"/>
      <c r="I458" s="158"/>
      <c r="J458" s="158"/>
      <c r="K458" s="158"/>
      <c r="L458" s="158"/>
    </row>
    <row r="459" spans="3:12" ht="14.1">
      <c r="C459" s="158"/>
      <c r="D459" s="158"/>
      <c r="E459" s="122"/>
      <c r="F459" s="122"/>
      <c r="G459" s="122"/>
      <c r="H459" s="158"/>
      <c r="I459" s="158"/>
      <c r="J459" s="158"/>
      <c r="K459" s="158"/>
      <c r="L459" s="158"/>
    </row>
    <row r="460" spans="3:12" ht="14.1">
      <c r="C460" s="158"/>
      <c r="D460" s="158"/>
      <c r="E460" s="122"/>
      <c r="F460" s="122"/>
      <c r="G460" s="122"/>
      <c r="H460" s="158"/>
      <c r="I460" s="158"/>
      <c r="J460" s="158"/>
      <c r="K460" s="158"/>
      <c r="L460" s="158"/>
    </row>
    <row r="461" spans="3:12" ht="14.1">
      <c r="C461" s="158"/>
      <c r="D461" s="158"/>
      <c r="E461" s="122"/>
      <c r="F461" s="122"/>
      <c r="G461" s="122"/>
      <c r="H461" s="158"/>
      <c r="I461" s="158"/>
      <c r="J461" s="158"/>
      <c r="K461" s="158"/>
      <c r="L461" s="158"/>
    </row>
    <row r="462" spans="3:12" ht="14.1">
      <c r="C462" s="158"/>
      <c r="D462" s="158"/>
      <c r="E462" s="122"/>
      <c r="F462" s="122"/>
      <c r="G462" s="122"/>
      <c r="H462" s="158"/>
      <c r="I462" s="158"/>
      <c r="J462" s="158"/>
      <c r="K462" s="158"/>
      <c r="L462" s="158"/>
    </row>
    <row r="463" spans="3:12" ht="14.1">
      <c r="C463" s="158"/>
      <c r="D463" s="158"/>
      <c r="E463" s="122"/>
      <c r="F463" s="122"/>
      <c r="G463" s="122"/>
      <c r="H463" s="158"/>
      <c r="I463" s="158"/>
      <c r="J463" s="158"/>
      <c r="K463" s="158"/>
      <c r="L463" s="158"/>
    </row>
    <row r="464" spans="3:12" ht="14.1">
      <c r="C464" s="158"/>
      <c r="D464" s="158"/>
      <c r="E464" s="122"/>
      <c r="F464" s="122"/>
      <c r="G464" s="122"/>
      <c r="H464" s="158"/>
      <c r="I464" s="158"/>
      <c r="J464" s="158"/>
      <c r="K464" s="158"/>
      <c r="L464" s="158"/>
    </row>
    <row r="465" spans="3:12" ht="14.1">
      <c r="C465" s="158"/>
      <c r="D465" s="158"/>
      <c r="E465" s="122"/>
      <c r="F465" s="122"/>
      <c r="G465" s="122"/>
      <c r="H465" s="158"/>
      <c r="I465" s="158"/>
      <c r="J465" s="158"/>
      <c r="K465" s="158"/>
      <c r="L465" s="158"/>
    </row>
    <row r="466" spans="3:12" ht="14.1">
      <c r="C466" s="158"/>
      <c r="D466" s="158"/>
      <c r="E466" s="122"/>
      <c r="F466" s="122"/>
      <c r="G466" s="122"/>
      <c r="H466" s="158"/>
      <c r="I466" s="158"/>
      <c r="J466" s="158"/>
      <c r="K466" s="158"/>
      <c r="L466" s="158"/>
    </row>
    <row r="467" spans="3:12" ht="14.1">
      <c r="C467" s="158"/>
      <c r="D467" s="158"/>
      <c r="E467" s="122"/>
      <c r="F467" s="122"/>
      <c r="G467" s="122"/>
      <c r="H467" s="158"/>
      <c r="I467" s="158"/>
      <c r="J467" s="158"/>
      <c r="K467" s="158"/>
      <c r="L467" s="158"/>
    </row>
    <row r="468" spans="3:12" ht="14.1">
      <c r="C468" s="158"/>
      <c r="D468" s="158"/>
      <c r="E468" s="122"/>
      <c r="F468" s="122"/>
      <c r="G468" s="122"/>
      <c r="H468" s="158"/>
      <c r="I468" s="158"/>
      <c r="J468" s="158"/>
      <c r="K468" s="158"/>
      <c r="L468" s="158"/>
    </row>
    <row r="469" spans="3:12" ht="14.1">
      <c r="C469" s="158"/>
      <c r="D469" s="158"/>
      <c r="E469" s="122"/>
      <c r="F469" s="122"/>
      <c r="G469" s="122"/>
      <c r="H469" s="158"/>
      <c r="I469" s="158"/>
      <c r="J469" s="158"/>
      <c r="K469" s="158"/>
      <c r="L469" s="158"/>
    </row>
    <row r="470" spans="3:12" ht="14.1">
      <c r="C470" s="158"/>
      <c r="D470" s="158"/>
      <c r="E470" s="122"/>
      <c r="F470" s="122"/>
      <c r="G470" s="122"/>
      <c r="H470" s="158"/>
      <c r="I470" s="158"/>
      <c r="J470" s="158"/>
      <c r="K470" s="158"/>
      <c r="L470" s="158"/>
    </row>
    <row r="471" spans="3:12" ht="14.1">
      <c r="C471" s="158"/>
      <c r="D471" s="158"/>
      <c r="E471" s="122"/>
      <c r="F471" s="122"/>
      <c r="G471" s="122"/>
      <c r="H471" s="158"/>
      <c r="I471" s="158"/>
      <c r="J471" s="158"/>
      <c r="K471" s="158"/>
      <c r="L471" s="158"/>
    </row>
    <row r="472" spans="3:12" ht="14.1">
      <c r="C472" s="158"/>
      <c r="D472" s="158"/>
      <c r="E472" s="122"/>
      <c r="F472" s="122"/>
      <c r="G472" s="122"/>
      <c r="H472" s="158"/>
      <c r="I472" s="158"/>
      <c r="J472" s="158"/>
      <c r="K472" s="158"/>
      <c r="L472" s="158"/>
    </row>
    <row r="473" spans="3:12" ht="14.1">
      <c r="C473" s="158"/>
      <c r="D473" s="158"/>
      <c r="E473" s="122"/>
      <c r="F473" s="122"/>
      <c r="G473" s="122"/>
      <c r="H473" s="158"/>
      <c r="I473" s="158"/>
      <c r="J473" s="158"/>
      <c r="K473" s="158"/>
      <c r="L473" s="158"/>
    </row>
    <row r="474" spans="3:12" ht="14.1">
      <c r="C474" s="158"/>
      <c r="D474" s="158"/>
      <c r="E474" s="122"/>
      <c r="F474" s="122"/>
      <c r="G474" s="122"/>
      <c r="H474" s="158"/>
      <c r="I474" s="158"/>
      <c r="J474" s="158"/>
      <c r="K474" s="158"/>
      <c r="L474" s="158"/>
    </row>
    <row r="475" spans="3:12" ht="14.1">
      <c r="C475" s="158"/>
      <c r="D475" s="158"/>
      <c r="E475" s="122"/>
      <c r="F475" s="122"/>
      <c r="G475" s="122"/>
      <c r="H475" s="158"/>
      <c r="I475" s="158"/>
      <c r="J475" s="158"/>
      <c r="K475" s="158"/>
      <c r="L475" s="158"/>
    </row>
    <row r="476" spans="3:12" ht="14.1">
      <c r="C476" s="158"/>
      <c r="D476" s="158"/>
      <c r="E476" s="122"/>
      <c r="F476" s="122"/>
      <c r="G476" s="122"/>
      <c r="H476" s="158"/>
      <c r="I476" s="158"/>
      <c r="J476" s="158"/>
      <c r="K476" s="158"/>
      <c r="L476" s="158"/>
    </row>
    <row r="477" spans="3:12" ht="14.1">
      <c r="C477" s="158"/>
      <c r="D477" s="158"/>
      <c r="E477" s="122"/>
      <c r="F477" s="122"/>
      <c r="G477" s="122"/>
      <c r="H477" s="158"/>
      <c r="I477" s="158"/>
      <c r="J477" s="158"/>
      <c r="K477" s="158"/>
      <c r="L477" s="158"/>
    </row>
    <row r="478" spans="3:12" ht="14.1">
      <c r="C478" s="158"/>
      <c r="D478" s="158"/>
      <c r="E478" s="122"/>
      <c r="F478" s="122"/>
      <c r="G478" s="122"/>
      <c r="H478" s="158"/>
      <c r="I478" s="158"/>
      <c r="J478" s="158"/>
      <c r="K478" s="158"/>
      <c r="L478" s="158"/>
    </row>
    <row r="479" spans="3:12" ht="14.1">
      <c r="C479" s="158"/>
      <c r="D479" s="158"/>
      <c r="E479" s="122"/>
      <c r="F479" s="122"/>
      <c r="G479" s="122"/>
      <c r="H479" s="158"/>
      <c r="I479" s="158"/>
      <c r="J479" s="158"/>
      <c r="K479" s="158"/>
      <c r="L479" s="158"/>
    </row>
    <row r="480" spans="3:12" ht="14.1">
      <c r="C480" s="158"/>
      <c r="D480" s="158"/>
      <c r="E480" s="122"/>
      <c r="F480" s="122"/>
      <c r="G480" s="122"/>
      <c r="H480" s="158"/>
      <c r="I480" s="158"/>
      <c r="J480" s="158"/>
      <c r="K480" s="158"/>
      <c r="L480" s="158"/>
    </row>
    <row r="481" spans="3:12" ht="14.1">
      <c r="C481" s="158"/>
      <c r="D481" s="158"/>
      <c r="E481" s="122"/>
      <c r="F481" s="122"/>
      <c r="G481" s="122"/>
      <c r="H481" s="158"/>
      <c r="I481" s="158"/>
      <c r="J481" s="158"/>
      <c r="K481" s="158"/>
      <c r="L481" s="158"/>
    </row>
    <row r="482" spans="3:12" ht="14.1">
      <c r="C482" s="158"/>
      <c r="D482" s="158"/>
      <c r="E482" s="122"/>
      <c r="F482" s="122"/>
      <c r="G482" s="122"/>
      <c r="H482" s="158"/>
      <c r="I482" s="158"/>
      <c r="J482" s="158"/>
      <c r="K482" s="158"/>
      <c r="L482" s="158"/>
    </row>
    <row r="483" spans="3:12" ht="14.1">
      <c r="C483" s="158"/>
      <c r="D483" s="158"/>
      <c r="E483" s="122"/>
      <c r="F483" s="122"/>
      <c r="G483" s="122"/>
      <c r="H483" s="158"/>
      <c r="I483" s="158"/>
      <c r="J483" s="158"/>
      <c r="K483" s="158"/>
      <c r="L483" s="158"/>
    </row>
    <row r="484" spans="3:12" ht="14.1">
      <c r="C484" s="158"/>
      <c r="D484" s="158"/>
      <c r="E484" s="122"/>
      <c r="F484" s="122"/>
      <c r="G484" s="122"/>
      <c r="H484" s="158"/>
      <c r="I484" s="158"/>
      <c r="J484" s="158"/>
      <c r="K484" s="158"/>
      <c r="L484" s="158"/>
    </row>
    <row r="485" spans="3:12" ht="14.1">
      <c r="C485" s="158"/>
      <c r="D485" s="158"/>
      <c r="E485" s="122"/>
      <c r="F485" s="122"/>
      <c r="G485" s="122"/>
      <c r="H485" s="158"/>
      <c r="I485" s="158"/>
      <c r="J485" s="158"/>
      <c r="K485" s="158"/>
      <c r="L485" s="158"/>
    </row>
    <row r="486" spans="3:12" ht="14.1">
      <c r="C486" s="158"/>
      <c r="D486" s="158"/>
      <c r="E486" s="122"/>
      <c r="F486" s="122"/>
      <c r="G486" s="122"/>
      <c r="H486" s="158"/>
      <c r="I486" s="158"/>
      <c r="J486" s="158"/>
      <c r="K486" s="158"/>
      <c r="L486" s="158"/>
    </row>
    <row r="487" spans="3:12" ht="14.1">
      <c r="C487" s="158"/>
      <c r="D487" s="158"/>
      <c r="E487" s="122"/>
      <c r="F487" s="122"/>
      <c r="G487" s="122"/>
      <c r="H487" s="158"/>
      <c r="I487" s="158"/>
      <c r="J487" s="158"/>
      <c r="K487" s="158"/>
      <c r="L487" s="158"/>
    </row>
    <row r="488" spans="3:12" ht="14.1">
      <c r="C488" s="158"/>
      <c r="D488" s="158"/>
      <c r="E488" s="122"/>
      <c r="F488" s="122"/>
      <c r="G488" s="122"/>
      <c r="H488" s="158"/>
      <c r="I488" s="158"/>
      <c r="J488" s="158"/>
      <c r="K488" s="158"/>
      <c r="L488" s="158"/>
    </row>
    <row r="489" spans="3:12" ht="14.1">
      <c r="C489" s="158"/>
      <c r="D489" s="158"/>
      <c r="E489" s="122"/>
      <c r="F489" s="122"/>
      <c r="G489" s="122"/>
      <c r="H489" s="158"/>
      <c r="I489" s="158"/>
      <c r="J489" s="158"/>
      <c r="K489" s="158"/>
      <c r="L489" s="158"/>
    </row>
    <row r="490" spans="3:12" ht="14.1">
      <c r="C490" s="158"/>
      <c r="D490" s="158"/>
      <c r="E490" s="122"/>
      <c r="F490" s="122"/>
      <c r="G490" s="122"/>
      <c r="H490" s="158"/>
      <c r="I490" s="158"/>
      <c r="J490" s="158"/>
      <c r="K490" s="158"/>
      <c r="L490" s="158"/>
    </row>
    <row r="491" spans="3:12" ht="14.1">
      <c r="C491" s="158"/>
      <c r="D491" s="158"/>
      <c r="E491" s="122"/>
      <c r="F491" s="122"/>
      <c r="G491" s="122"/>
      <c r="H491" s="158"/>
      <c r="I491" s="158"/>
      <c r="J491" s="158"/>
      <c r="K491" s="158"/>
      <c r="L491" s="158"/>
    </row>
    <row r="492" spans="3:12" ht="14.1">
      <c r="C492" s="158"/>
      <c r="D492" s="158"/>
      <c r="E492" s="122"/>
      <c r="F492" s="122"/>
      <c r="G492" s="122"/>
      <c r="H492" s="158"/>
      <c r="I492" s="158"/>
      <c r="J492" s="158"/>
      <c r="K492" s="158"/>
      <c r="L492" s="158"/>
    </row>
    <row r="493" spans="3:12" ht="14.1">
      <c r="C493" s="158"/>
      <c r="D493" s="158"/>
      <c r="E493" s="122"/>
      <c r="F493" s="122"/>
      <c r="G493" s="122"/>
      <c r="H493" s="158"/>
      <c r="I493" s="158"/>
      <c r="J493" s="158"/>
      <c r="K493" s="158"/>
      <c r="L493" s="158"/>
    </row>
    <row r="494" spans="3:12" ht="14.1">
      <c r="C494" s="158"/>
      <c r="D494" s="158"/>
      <c r="E494" s="122"/>
      <c r="F494" s="122"/>
      <c r="G494" s="122"/>
      <c r="H494" s="158"/>
      <c r="I494" s="158"/>
      <c r="J494" s="158"/>
      <c r="K494" s="158"/>
      <c r="L494" s="158"/>
    </row>
    <row r="495" spans="3:12" ht="14.1">
      <c r="C495" s="158"/>
      <c r="D495" s="158"/>
      <c r="E495" s="122"/>
      <c r="F495" s="122"/>
      <c r="G495" s="122"/>
      <c r="H495" s="158"/>
      <c r="I495" s="158"/>
      <c r="J495" s="158"/>
      <c r="K495" s="158"/>
      <c r="L495" s="158"/>
    </row>
    <row r="496" spans="3:12" ht="14.1">
      <c r="C496" s="158"/>
      <c r="D496" s="158"/>
      <c r="E496" s="122"/>
      <c r="F496" s="122"/>
      <c r="G496" s="122"/>
      <c r="H496" s="158"/>
      <c r="I496" s="158"/>
      <c r="J496" s="158"/>
      <c r="K496" s="158"/>
      <c r="L496" s="158"/>
    </row>
    <row r="497" spans="3:12" ht="14.1">
      <c r="C497" s="158"/>
      <c r="D497" s="158"/>
      <c r="E497" s="122"/>
      <c r="F497" s="122"/>
      <c r="G497" s="122"/>
      <c r="H497" s="158"/>
      <c r="I497" s="158"/>
      <c r="J497" s="158"/>
      <c r="K497" s="158"/>
      <c r="L497" s="158"/>
    </row>
    <row r="498" spans="3:12" ht="14.1">
      <c r="C498" s="158"/>
      <c r="D498" s="158"/>
      <c r="E498" s="122"/>
      <c r="F498" s="122"/>
      <c r="G498" s="122"/>
      <c r="H498" s="158"/>
      <c r="I498" s="158"/>
      <c r="J498" s="158"/>
      <c r="K498" s="158"/>
      <c r="L498" s="158"/>
    </row>
    <row r="499" spans="3:12" ht="14.1">
      <c r="C499" s="158"/>
      <c r="D499" s="158"/>
      <c r="E499" s="122"/>
      <c r="F499" s="122"/>
      <c r="G499" s="122"/>
      <c r="H499" s="158"/>
      <c r="I499" s="158"/>
      <c r="J499" s="158"/>
      <c r="K499" s="158"/>
      <c r="L499" s="158"/>
    </row>
    <row r="500" spans="3:12" ht="14.1">
      <c r="C500" s="158"/>
      <c r="D500" s="158"/>
      <c r="E500" s="122"/>
      <c r="F500" s="122"/>
      <c r="G500" s="122"/>
      <c r="H500" s="158"/>
      <c r="I500" s="158"/>
      <c r="J500" s="158"/>
      <c r="K500" s="158"/>
      <c r="L500" s="158"/>
    </row>
    <row r="501" spans="3:12" ht="14.1">
      <c r="C501" s="158"/>
      <c r="D501" s="158"/>
      <c r="E501" s="122"/>
      <c r="F501" s="122"/>
      <c r="G501" s="122"/>
      <c r="H501" s="158"/>
      <c r="I501" s="158"/>
      <c r="J501" s="158"/>
      <c r="K501" s="158"/>
      <c r="L501" s="158"/>
    </row>
    <row r="502" spans="3:12" ht="14.1">
      <c r="C502" s="158"/>
      <c r="D502" s="158"/>
      <c r="E502" s="122"/>
      <c r="F502" s="122"/>
      <c r="G502" s="122"/>
      <c r="H502" s="158"/>
      <c r="I502" s="158"/>
      <c r="J502" s="158"/>
      <c r="K502" s="158"/>
      <c r="L502" s="158"/>
    </row>
    <row r="503" spans="3:12" ht="14.1">
      <c r="C503" s="158"/>
      <c r="D503" s="158"/>
      <c r="E503" s="122"/>
      <c r="F503" s="122"/>
      <c r="G503" s="122"/>
      <c r="H503" s="158"/>
      <c r="I503" s="158"/>
      <c r="J503" s="158"/>
      <c r="K503" s="158"/>
      <c r="L503" s="158"/>
    </row>
    <row r="504" spans="3:12" ht="14.1">
      <c r="C504" s="158"/>
      <c r="D504" s="158"/>
      <c r="E504" s="122"/>
      <c r="F504" s="122"/>
      <c r="G504" s="122"/>
      <c r="H504" s="158"/>
      <c r="I504" s="158"/>
      <c r="J504" s="158"/>
      <c r="K504" s="158"/>
      <c r="L504" s="158"/>
    </row>
    <row r="505" spans="3:12" ht="14.1">
      <c r="C505" s="158"/>
      <c r="D505" s="158"/>
      <c r="E505" s="122"/>
      <c r="F505" s="122"/>
      <c r="G505" s="122"/>
      <c r="H505" s="158"/>
      <c r="I505" s="158"/>
      <c r="J505" s="158"/>
      <c r="K505" s="158"/>
      <c r="L505" s="158"/>
    </row>
    <row r="506" spans="3:12" ht="14.1">
      <c r="C506" s="158"/>
      <c r="D506" s="158"/>
      <c r="E506" s="122"/>
      <c r="F506" s="122"/>
      <c r="G506" s="122"/>
      <c r="H506" s="158"/>
      <c r="I506" s="158"/>
      <c r="J506" s="158"/>
      <c r="K506" s="158"/>
      <c r="L506" s="158"/>
    </row>
    <row r="507" spans="3:12" ht="14.1">
      <c r="C507" s="158"/>
      <c r="D507" s="158"/>
      <c r="E507" s="122"/>
      <c r="F507" s="122"/>
      <c r="G507" s="122"/>
      <c r="H507" s="158"/>
      <c r="I507" s="158"/>
      <c r="J507" s="158"/>
      <c r="K507" s="158"/>
      <c r="L507" s="158"/>
    </row>
    <row r="508" spans="3:12" ht="14.1">
      <c r="C508" s="158"/>
      <c r="D508" s="158"/>
      <c r="E508" s="122"/>
      <c r="F508" s="122"/>
      <c r="G508" s="122"/>
      <c r="H508" s="158"/>
      <c r="I508" s="158"/>
      <c r="J508" s="158"/>
      <c r="K508" s="158"/>
      <c r="L508" s="158"/>
    </row>
    <row r="509" spans="3:12" ht="14.1">
      <c r="C509" s="158"/>
      <c r="D509" s="158"/>
      <c r="E509" s="122"/>
      <c r="F509" s="122"/>
      <c r="G509" s="122"/>
      <c r="H509" s="158"/>
      <c r="I509" s="158"/>
      <c r="J509" s="158"/>
      <c r="K509" s="158"/>
      <c r="L509" s="158"/>
    </row>
    <row r="510" spans="3:12" ht="14.1">
      <c r="C510" s="158"/>
      <c r="D510" s="158"/>
      <c r="E510" s="122"/>
      <c r="F510" s="122"/>
      <c r="G510" s="122"/>
      <c r="H510" s="158"/>
      <c r="I510" s="158"/>
      <c r="J510" s="158"/>
      <c r="K510" s="158"/>
      <c r="L510" s="158"/>
    </row>
    <row r="511" spans="3:12" ht="14.1">
      <c r="C511" s="158"/>
      <c r="D511" s="158"/>
      <c r="E511" s="122"/>
      <c r="F511" s="122"/>
      <c r="G511" s="122"/>
      <c r="H511" s="158"/>
      <c r="I511" s="158"/>
      <c r="J511" s="158"/>
      <c r="K511" s="158"/>
      <c r="L511" s="158"/>
    </row>
    <row r="512" spans="3:12" ht="14.1">
      <c r="C512" s="158"/>
      <c r="D512" s="158"/>
      <c r="E512" s="122"/>
      <c r="F512" s="122"/>
      <c r="G512" s="122"/>
      <c r="H512" s="158"/>
      <c r="I512" s="158"/>
      <c r="J512" s="158"/>
      <c r="K512" s="158"/>
      <c r="L512" s="158"/>
    </row>
    <row r="513" spans="3:12" ht="14.1">
      <c r="C513" s="158"/>
      <c r="D513" s="158"/>
      <c r="E513" s="122"/>
      <c r="F513" s="122"/>
      <c r="G513" s="122"/>
      <c r="H513" s="158"/>
      <c r="I513" s="158"/>
      <c r="J513" s="158"/>
      <c r="K513" s="158"/>
      <c r="L513" s="158"/>
    </row>
    <row r="514" spans="3:12" ht="14.1">
      <c r="C514" s="158"/>
      <c r="D514" s="158"/>
      <c r="E514" s="122"/>
      <c r="F514" s="122"/>
      <c r="G514" s="122"/>
      <c r="H514" s="158"/>
      <c r="I514" s="158"/>
      <c r="J514" s="158"/>
      <c r="K514" s="158"/>
      <c r="L514" s="158"/>
    </row>
    <row r="515" spans="3:12" ht="14.1">
      <c r="C515" s="158"/>
      <c r="D515" s="158"/>
      <c r="E515" s="122"/>
      <c r="F515" s="122"/>
      <c r="G515" s="122"/>
      <c r="H515" s="158"/>
      <c r="I515" s="158"/>
      <c r="J515" s="158"/>
      <c r="K515" s="158"/>
      <c r="L515" s="158"/>
    </row>
    <row r="516" spans="3:12" ht="14.1">
      <c r="C516" s="158"/>
      <c r="D516" s="158"/>
      <c r="E516" s="122"/>
      <c r="F516" s="122"/>
      <c r="G516" s="122"/>
      <c r="H516" s="158"/>
      <c r="I516" s="158"/>
      <c r="J516" s="158"/>
      <c r="K516" s="158"/>
      <c r="L516" s="158"/>
    </row>
    <row r="517" spans="3:12" ht="14.1">
      <c r="C517" s="158"/>
      <c r="D517" s="158"/>
      <c r="E517" s="122"/>
      <c r="F517" s="122"/>
      <c r="G517" s="122"/>
      <c r="H517" s="158"/>
      <c r="I517" s="158"/>
      <c r="J517" s="158"/>
      <c r="K517" s="158"/>
      <c r="L517" s="158"/>
    </row>
    <row r="518" spans="3:12" ht="14.1">
      <c r="C518" s="158"/>
      <c r="D518" s="158"/>
      <c r="E518" s="122"/>
      <c r="F518" s="122"/>
      <c r="G518" s="122"/>
      <c r="H518" s="158"/>
      <c r="I518" s="158"/>
      <c r="J518" s="158"/>
      <c r="K518" s="158"/>
      <c r="L518" s="158"/>
    </row>
    <row r="519" spans="3:12" ht="14.1">
      <c r="C519" s="158"/>
      <c r="D519" s="158"/>
      <c r="E519" s="122"/>
      <c r="F519" s="122"/>
      <c r="G519" s="122"/>
      <c r="H519" s="158"/>
      <c r="I519" s="158"/>
      <c r="J519" s="158"/>
      <c r="K519" s="158"/>
      <c r="L519" s="158"/>
    </row>
    <row r="520" spans="3:12" ht="14.1">
      <c r="C520" s="158"/>
      <c r="D520" s="158"/>
      <c r="E520" s="122"/>
      <c r="F520" s="122"/>
      <c r="G520" s="122"/>
      <c r="H520" s="158"/>
      <c r="I520" s="158"/>
      <c r="J520" s="158"/>
      <c r="K520" s="158"/>
      <c r="L520" s="158"/>
    </row>
    <row r="521" spans="3:12" ht="14.1">
      <c r="C521" s="158"/>
      <c r="D521" s="158"/>
      <c r="E521" s="122"/>
      <c r="F521" s="122"/>
      <c r="G521" s="122"/>
      <c r="H521" s="158"/>
      <c r="I521" s="158"/>
      <c r="J521" s="158"/>
      <c r="K521" s="158"/>
      <c r="L521" s="158"/>
    </row>
    <row r="522" spans="3:12" ht="14.1">
      <c r="C522" s="158"/>
      <c r="D522" s="158"/>
      <c r="E522" s="122"/>
      <c r="F522" s="122"/>
      <c r="G522" s="122"/>
      <c r="H522" s="158"/>
      <c r="I522" s="158"/>
      <c r="J522" s="158"/>
      <c r="K522" s="158"/>
      <c r="L522" s="158"/>
    </row>
    <row r="523" spans="3:12" ht="14.1">
      <c r="C523" s="158"/>
      <c r="D523" s="158"/>
      <c r="E523" s="122"/>
      <c r="F523" s="122"/>
      <c r="G523" s="122"/>
      <c r="H523" s="158"/>
      <c r="I523" s="158"/>
      <c r="J523" s="158"/>
      <c r="K523" s="158"/>
      <c r="L523" s="158"/>
    </row>
    <row r="524" spans="3:12" ht="14.1">
      <c r="C524" s="158"/>
      <c r="D524" s="158"/>
      <c r="E524" s="122"/>
      <c r="F524" s="122"/>
      <c r="G524" s="122"/>
      <c r="H524" s="158"/>
      <c r="I524" s="158"/>
      <c r="J524" s="158"/>
      <c r="K524" s="158"/>
      <c r="L524" s="158"/>
    </row>
    <row r="525" spans="3:12" ht="14.1">
      <c r="C525" s="158"/>
      <c r="D525" s="158"/>
      <c r="E525" s="122"/>
      <c r="F525" s="122"/>
      <c r="G525" s="122"/>
      <c r="H525" s="158"/>
      <c r="I525" s="158"/>
      <c r="J525" s="158"/>
      <c r="K525" s="158"/>
      <c r="L525" s="158"/>
    </row>
    <row r="526" spans="3:12" ht="14.1">
      <c r="C526" s="158"/>
      <c r="D526" s="158"/>
      <c r="E526" s="122"/>
      <c r="F526" s="122"/>
      <c r="G526" s="122"/>
      <c r="H526" s="158"/>
      <c r="I526" s="158"/>
      <c r="J526" s="158"/>
      <c r="K526" s="158"/>
      <c r="L526" s="158"/>
    </row>
    <row r="527" spans="3:12" ht="14.1">
      <c r="C527" s="158"/>
      <c r="D527" s="158"/>
      <c r="E527" s="122"/>
      <c r="F527" s="122"/>
      <c r="G527" s="122"/>
      <c r="H527" s="158"/>
      <c r="I527" s="158"/>
      <c r="J527" s="158"/>
      <c r="K527" s="158"/>
      <c r="L527" s="158"/>
    </row>
    <row r="528" spans="3:12" ht="14.1">
      <c r="C528" s="158"/>
      <c r="D528" s="158"/>
      <c r="E528" s="122"/>
      <c r="F528" s="122"/>
      <c r="G528" s="122"/>
      <c r="H528" s="158"/>
      <c r="I528" s="158"/>
      <c r="J528" s="158"/>
      <c r="K528" s="158"/>
      <c r="L528" s="158"/>
    </row>
    <row r="529" spans="3:12" ht="14.1">
      <c r="C529" s="158"/>
      <c r="D529" s="158"/>
      <c r="E529" s="122"/>
      <c r="F529" s="122"/>
      <c r="G529" s="122"/>
      <c r="H529" s="158"/>
      <c r="I529" s="158"/>
      <c r="J529" s="158"/>
      <c r="K529" s="158"/>
      <c r="L529" s="158"/>
    </row>
    <row r="530" spans="3:12" ht="14.1">
      <c r="C530" s="158"/>
      <c r="D530" s="158"/>
      <c r="E530" s="122"/>
      <c r="F530" s="122"/>
      <c r="G530" s="122"/>
      <c r="H530" s="158"/>
      <c r="I530" s="158"/>
      <c r="J530" s="158"/>
      <c r="K530" s="158"/>
      <c r="L530" s="158"/>
    </row>
    <row r="531" spans="3:12" ht="14.1">
      <c r="C531" s="158"/>
      <c r="D531" s="158"/>
      <c r="E531" s="122"/>
      <c r="F531" s="122"/>
      <c r="G531" s="122"/>
      <c r="H531" s="158"/>
      <c r="I531" s="158"/>
      <c r="J531" s="158"/>
      <c r="K531" s="158"/>
      <c r="L531" s="158"/>
    </row>
    <row r="532" spans="3:12" ht="14.1">
      <c r="C532" s="158"/>
      <c r="D532" s="158"/>
      <c r="E532" s="122"/>
      <c r="F532" s="122"/>
      <c r="G532" s="122"/>
      <c r="H532" s="158"/>
      <c r="I532" s="158"/>
      <c r="J532" s="158"/>
      <c r="K532" s="158"/>
      <c r="L532" s="158"/>
    </row>
    <row r="533" spans="3:12" ht="14.1">
      <c r="C533" s="158"/>
      <c r="D533" s="158"/>
      <c r="E533" s="122"/>
      <c r="F533" s="122"/>
      <c r="G533" s="122"/>
      <c r="H533" s="158"/>
      <c r="I533" s="158"/>
      <c r="J533" s="158"/>
      <c r="K533" s="158"/>
      <c r="L533" s="158"/>
    </row>
    <row r="534" spans="3:12" ht="14.1">
      <c r="C534" s="158"/>
      <c r="D534" s="158"/>
      <c r="E534" s="122"/>
      <c r="F534" s="122"/>
      <c r="G534" s="122"/>
      <c r="H534" s="158"/>
      <c r="I534" s="158"/>
      <c r="J534" s="158"/>
      <c r="K534" s="158"/>
      <c r="L534" s="158"/>
    </row>
    <row r="535" spans="3:12" ht="14.1">
      <c r="C535" s="158"/>
      <c r="D535" s="158"/>
      <c r="E535" s="122"/>
      <c r="F535" s="122"/>
      <c r="G535" s="122"/>
      <c r="H535" s="158"/>
      <c r="I535" s="158"/>
      <c r="J535" s="158"/>
      <c r="K535" s="158"/>
      <c r="L535" s="158"/>
    </row>
    <row r="536" spans="3:12" ht="14.1">
      <c r="C536" s="158"/>
      <c r="D536" s="158"/>
      <c r="E536" s="122"/>
      <c r="F536" s="122"/>
      <c r="G536" s="122"/>
      <c r="H536" s="158"/>
      <c r="I536" s="158"/>
      <c r="J536" s="158"/>
      <c r="K536" s="158"/>
      <c r="L536" s="158"/>
    </row>
    <row r="537" spans="3:12" ht="14.1">
      <c r="C537" s="158"/>
      <c r="D537" s="158"/>
      <c r="E537" s="122"/>
      <c r="F537" s="122"/>
      <c r="G537" s="122"/>
      <c r="H537" s="158"/>
      <c r="I537" s="158"/>
      <c r="J537" s="158"/>
      <c r="K537" s="158"/>
      <c r="L537" s="158"/>
    </row>
    <row r="538" spans="3:12" ht="14.1">
      <c r="C538" s="158"/>
      <c r="D538" s="158"/>
      <c r="E538" s="122"/>
      <c r="F538" s="122"/>
      <c r="G538" s="122"/>
      <c r="H538" s="158"/>
      <c r="I538" s="158"/>
      <c r="J538" s="158"/>
      <c r="K538" s="158"/>
      <c r="L538" s="158"/>
    </row>
    <row r="539" spans="3:12" ht="14.1">
      <c r="C539" s="158"/>
      <c r="D539" s="158"/>
      <c r="E539" s="122"/>
      <c r="F539" s="122"/>
      <c r="G539" s="122"/>
      <c r="H539" s="158"/>
      <c r="I539" s="158"/>
      <c r="J539" s="158"/>
      <c r="K539" s="158"/>
      <c r="L539" s="158"/>
    </row>
    <row r="540" spans="3:12" ht="14.1">
      <c r="C540" s="158"/>
      <c r="D540" s="158"/>
      <c r="E540" s="122"/>
      <c r="F540" s="122"/>
      <c r="G540" s="122"/>
      <c r="H540" s="158"/>
      <c r="I540" s="158"/>
      <c r="J540" s="158"/>
      <c r="K540" s="158"/>
      <c r="L540" s="158"/>
    </row>
    <row r="541" spans="3:12" ht="14.1">
      <c r="C541" s="158"/>
      <c r="D541" s="158"/>
      <c r="E541" s="122"/>
      <c r="F541" s="122"/>
      <c r="G541" s="122"/>
      <c r="H541" s="158"/>
      <c r="I541" s="158"/>
      <c r="J541" s="158"/>
      <c r="K541" s="158"/>
      <c r="L541" s="158"/>
    </row>
    <row r="542" spans="3:12" ht="14.1">
      <c r="C542" s="158"/>
      <c r="D542" s="158"/>
      <c r="E542" s="122"/>
      <c r="F542" s="122"/>
      <c r="G542" s="122"/>
      <c r="H542" s="158"/>
      <c r="I542" s="158"/>
      <c r="J542" s="158"/>
      <c r="K542" s="158"/>
      <c r="L542" s="158"/>
    </row>
    <row r="543" spans="3:12" ht="14.1">
      <c r="C543" s="158"/>
      <c r="D543" s="158"/>
      <c r="E543" s="122"/>
      <c r="F543" s="122"/>
      <c r="G543" s="122"/>
      <c r="H543" s="158"/>
      <c r="I543" s="158"/>
      <c r="J543" s="158"/>
      <c r="K543" s="158"/>
      <c r="L543" s="158"/>
    </row>
    <row r="544" spans="3:12" ht="14.1">
      <c r="C544" s="158"/>
      <c r="D544" s="158"/>
      <c r="E544" s="122"/>
      <c r="F544" s="122"/>
      <c r="G544" s="122"/>
      <c r="H544" s="158"/>
      <c r="I544" s="158"/>
      <c r="J544" s="158"/>
      <c r="K544" s="158"/>
      <c r="L544" s="158"/>
    </row>
    <row r="545" spans="3:12" ht="14.1">
      <c r="C545" s="158"/>
      <c r="D545" s="158"/>
      <c r="E545" s="122"/>
      <c r="F545" s="122"/>
      <c r="G545" s="122"/>
      <c r="H545" s="158"/>
      <c r="I545" s="158"/>
      <c r="J545" s="158"/>
      <c r="K545" s="158"/>
      <c r="L545" s="158"/>
    </row>
    <row r="546" spans="3:12" ht="14.1">
      <c r="C546" s="158"/>
      <c r="D546" s="158"/>
      <c r="E546" s="122"/>
      <c r="F546" s="122"/>
      <c r="G546" s="122"/>
      <c r="H546" s="158"/>
      <c r="I546" s="158"/>
      <c r="J546" s="158"/>
      <c r="K546" s="158"/>
      <c r="L546" s="158"/>
    </row>
    <row r="547" spans="3:12" ht="14.1">
      <c r="C547" s="158"/>
      <c r="D547" s="158"/>
      <c r="E547" s="122"/>
      <c r="F547" s="122"/>
      <c r="G547" s="122"/>
      <c r="H547" s="158"/>
      <c r="I547" s="158"/>
      <c r="J547" s="158"/>
      <c r="K547" s="158"/>
      <c r="L547" s="158"/>
    </row>
    <row r="548" spans="3:12" ht="14.1">
      <c r="C548" s="158"/>
      <c r="D548" s="158"/>
      <c r="E548" s="122"/>
      <c r="F548" s="122"/>
      <c r="G548" s="122"/>
      <c r="H548" s="158"/>
      <c r="I548" s="158"/>
      <c r="J548" s="158"/>
      <c r="K548" s="158"/>
      <c r="L548" s="158"/>
    </row>
    <row r="549" spans="3:12" ht="14.1">
      <c r="C549" s="158"/>
      <c r="D549" s="158"/>
      <c r="E549" s="122"/>
      <c r="F549" s="122"/>
      <c r="G549" s="122"/>
      <c r="H549" s="158"/>
      <c r="I549" s="158"/>
      <c r="J549" s="158"/>
      <c r="K549" s="158"/>
      <c r="L549" s="158"/>
    </row>
    <row r="550" spans="3:12" ht="14.1">
      <c r="C550" s="158"/>
      <c r="D550" s="158"/>
      <c r="E550" s="122"/>
      <c r="F550" s="122"/>
      <c r="G550" s="122"/>
      <c r="H550" s="158"/>
      <c r="I550" s="158"/>
      <c r="J550" s="158"/>
      <c r="K550" s="158"/>
      <c r="L550" s="158"/>
    </row>
    <row r="551" spans="3:12" ht="14.1">
      <c r="C551" s="158"/>
      <c r="D551" s="158"/>
      <c r="E551" s="122"/>
      <c r="F551" s="122"/>
      <c r="G551" s="122"/>
      <c r="H551" s="158"/>
      <c r="I551" s="158"/>
      <c r="J551" s="158"/>
      <c r="K551" s="158"/>
      <c r="L551" s="158"/>
    </row>
    <row r="552" spans="3:12" ht="14.1">
      <c r="C552" s="158"/>
      <c r="D552" s="158"/>
      <c r="E552" s="122"/>
      <c r="F552" s="122"/>
      <c r="G552" s="122"/>
      <c r="H552" s="158"/>
      <c r="I552" s="158"/>
      <c r="J552" s="158"/>
      <c r="K552" s="158"/>
      <c r="L552" s="158"/>
    </row>
    <row r="553" spans="3:12" ht="14.1">
      <c r="C553" s="158"/>
      <c r="D553" s="158"/>
      <c r="E553" s="122"/>
      <c r="F553" s="122"/>
      <c r="G553" s="122"/>
      <c r="H553" s="158"/>
      <c r="I553" s="158"/>
      <c r="J553" s="158"/>
      <c r="K553" s="158"/>
      <c r="L553" s="158"/>
    </row>
    <row r="554" spans="3:12" ht="14.1">
      <c r="C554" s="158"/>
      <c r="D554" s="158"/>
      <c r="E554" s="122"/>
      <c r="F554" s="122"/>
      <c r="G554" s="122"/>
      <c r="H554" s="158"/>
      <c r="I554" s="158"/>
      <c r="J554" s="158"/>
      <c r="K554" s="158"/>
      <c r="L554" s="158"/>
    </row>
    <row r="555" spans="3:12" ht="14.1">
      <c r="C555" s="158"/>
      <c r="D555" s="158"/>
      <c r="E555" s="122"/>
      <c r="F555" s="122"/>
      <c r="G555" s="122"/>
      <c r="H555" s="158"/>
      <c r="I555" s="158"/>
      <c r="J555" s="158"/>
      <c r="K555" s="158"/>
      <c r="L555" s="158"/>
    </row>
    <row r="556" spans="3:12" ht="14.1">
      <c r="C556" s="158"/>
      <c r="D556" s="158"/>
      <c r="E556" s="122"/>
      <c r="F556" s="122"/>
      <c r="G556" s="122"/>
      <c r="H556" s="158"/>
      <c r="I556" s="158"/>
      <c r="J556" s="158"/>
      <c r="K556" s="158"/>
      <c r="L556" s="158"/>
    </row>
    <row r="557" spans="3:12" ht="14.1">
      <c r="C557" s="158"/>
      <c r="D557" s="158"/>
      <c r="E557" s="122"/>
      <c r="F557" s="122"/>
      <c r="G557" s="122"/>
      <c r="H557" s="158"/>
      <c r="I557" s="158"/>
      <c r="J557" s="158"/>
      <c r="K557" s="158"/>
      <c r="L557" s="158"/>
    </row>
    <row r="558" spans="3:12" ht="14.1">
      <c r="C558" s="158"/>
      <c r="D558" s="158"/>
      <c r="E558" s="122"/>
      <c r="F558" s="122"/>
      <c r="G558" s="122"/>
      <c r="H558" s="158"/>
      <c r="I558" s="158"/>
      <c r="J558" s="158"/>
      <c r="K558" s="158"/>
      <c r="L558" s="158"/>
    </row>
    <row r="559" spans="3:12" ht="14.1">
      <c r="C559" s="158"/>
      <c r="D559" s="158"/>
      <c r="E559" s="122"/>
      <c r="F559" s="122"/>
      <c r="G559" s="122"/>
      <c r="H559" s="158"/>
      <c r="I559" s="158"/>
      <c r="J559" s="158"/>
      <c r="K559" s="158"/>
      <c r="L559" s="158"/>
    </row>
    <row r="560" spans="3:12" ht="14.1">
      <c r="C560" s="158"/>
      <c r="D560" s="158"/>
      <c r="E560" s="122"/>
      <c r="F560" s="122"/>
      <c r="G560" s="122"/>
      <c r="H560" s="158"/>
      <c r="I560" s="158"/>
      <c r="J560" s="158"/>
      <c r="K560" s="158"/>
      <c r="L560" s="158"/>
    </row>
    <row r="561" spans="3:12" ht="14.1">
      <c r="C561" s="158"/>
      <c r="D561" s="158"/>
      <c r="E561" s="122"/>
      <c r="F561" s="122"/>
      <c r="G561" s="122"/>
      <c r="H561" s="158"/>
      <c r="I561" s="158"/>
      <c r="J561" s="158"/>
      <c r="K561" s="158"/>
      <c r="L561" s="158"/>
    </row>
    <row r="562" spans="3:12" ht="14.1">
      <c r="C562" s="158"/>
      <c r="D562" s="158"/>
      <c r="E562" s="122"/>
      <c r="F562" s="122"/>
      <c r="G562" s="122"/>
      <c r="H562" s="158"/>
      <c r="I562" s="158"/>
      <c r="J562" s="158"/>
      <c r="K562" s="158"/>
      <c r="L562" s="158"/>
    </row>
    <row r="563" spans="3:12" ht="14.1">
      <c r="C563" s="158"/>
      <c r="D563" s="158"/>
      <c r="E563" s="122"/>
      <c r="F563" s="122"/>
      <c r="G563" s="122"/>
      <c r="H563" s="158"/>
      <c r="I563" s="158"/>
      <c r="J563" s="158"/>
      <c r="K563" s="158"/>
      <c r="L563" s="158"/>
    </row>
    <row r="564" spans="3:12" ht="14.1">
      <c r="C564" s="158"/>
      <c r="D564" s="158"/>
      <c r="E564" s="122"/>
      <c r="F564" s="122"/>
      <c r="G564" s="122"/>
      <c r="H564" s="158"/>
      <c r="I564" s="158"/>
      <c r="J564" s="158"/>
      <c r="K564" s="158"/>
      <c r="L564" s="158"/>
    </row>
    <row r="565" spans="3:12" ht="14.1">
      <c r="C565" s="158"/>
      <c r="D565" s="158"/>
      <c r="E565" s="122"/>
      <c r="F565" s="122"/>
      <c r="G565" s="122"/>
      <c r="H565" s="158"/>
      <c r="I565" s="158"/>
      <c r="J565" s="158"/>
      <c r="K565" s="158"/>
      <c r="L565" s="158"/>
    </row>
    <row r="566" spans="3:12" ht="14.1">
      <c r="C566" s="158"/>
      <c r="D566" s="158"/>
      <c r="E566" s="122"/>
      <c r="F566" s="122"/>
      <c r="G566" s="122"/>
      <c r="H566" s="158"/>
      <c r="I566" s="158"/>
      <c r="J566" s="158"/>
      <c r="K566" s="158"/>
      <c r="L566" s="158"/>
    </row>
    <row r="567" spans="3:12" ht="14.1">
      <c r="C567" s="158"/>
      <c r="D567" s="158"/>
      <c r="E567" s="122"/>
      <c r="F567" s="122"/>
      <c r="G567" s="122"/>
      <c r="H567" s="158"/>
      <c r="I567" s="158"/>
      <c r="J567" s="158"/>
      <c r="K567" s="158"/>
      <c r="L567" s="158"/>
    </row>
    <row r="568" spans="3:12" ht="14.1">
      <c r="C568" s="158"/>
      <c r="D568" s="158"/>
      <c r="E568" s="122"/>
      <c r="F568" s="122"/>
      <c r="G568" s="122"/>
      <c r="H568" s="158"/>
      <c r="I568" s="158"/>
      <c r="J568" s="158"/>
      <c r="K568" s="158"/>
      <c r="L568" s="158"/>
    </row>
    <row r="569" spans="3:12" ht="14.1">
      <c r="C569" s="158"/>
      <c r="D569" s="158"/>
      <c r="E569" s="122"/>
      <c r="F569" s="122"/>
      <c r="G569" s="122"/>
      <c r="H569" s="158"/>
      <c r="I569" s="158"/>
      <c r="J569" s="158"/>
      <c r="K569" s="158"/>
      <c r="L569" s="158"/>
    </row>
    <row r="570" spans="3:12" ht="14.1">
      <c r="C570" s="158"/>
      <c r="D570" s="158"/>
      <c r="E570" s="122"/>
      <c r="F570" s="122"/>
      <c r="G570" s="122"/>
      <c r="H570" s="158"/>
      <c r="I570" s="158"/>
      <c r="J570" s="158"/>
      <c r="K570" s="158"/>
      <c r="L570" s="158"/>
    </row>
    <row r="571" spans="3:12" ht="14.1">
      <c r="C571" s="158"/>
      <c r="D571" s="158"/>
      <c r="E571" s="122"/>
      <c r="F571" s="122"/>
      <c r="G571" s="122"/>
      <c r="H571" s="158"/>
      <c r="I571" s="158"/>
      <c r="J571" s="158"/>
      <c r="K571" s="158"/>
      <c r="L571" s="158"/>
    </row>
    <row r="572" spans="3:12" ht="14.1">
      <c r="C572" s="158"/>
      <c r="D572" s="158"/>
      <c r="E572" s="122"/>
      <c r="F572" s="122"/>
      <c r="G572" s="122"/>
      <c r="H572" s="158"/>
      <c r="I572" s="158"/>
      <c r="J572" s="158"/>
      <c r="K572" s="158"/>
      <c r="L572" s="158"/>
    </row>
    <row r="573" spans="3:12" ht="14.1">
      <c r="C573" s="158"/>
      <c r="D573" s="158"/>
      <c r="E573" s="122"/>
      <c r="F573" s="122"/>
      <c r="G573" s="122"/>
      <c r="H573" s="158"/>
      <c r="I573" s="158"/>
      <c r="J573" s="158"/>
      <c r="K573" s="158"/>
      <c r="L573" s="158"/>
    </row>
    <row r="574" spans="3:12" ht="14.1">
      <c r="C574" s="158"/>
      <c r="D574" s="158"/>
      <c r="E574" s="122"/>
      <c r="F574" s="122"/>
      <c r="G574" s="122"/>
      <c r="H574" s="158"/>
      <c r="I574" s="158"/>
      <c r="J574" s="158"/>
      <c r="K574" s="158"/>
      <c r="L574" s="158"/>
    </row>
    <row r="575" spans="3:12" ht="14.1">
      <c r="C575" s="158"/>
      <c r="D575" s="158"/>
      <c r="E575" s="122"/>
      <c r="F575" s="122"/>
      <c r="G575" s="122"/>
      <c r="H575" s="158"/>
      <c r="I575" s="158"/>
      <c r="J575" s="158"/>
      <c r="K575" s="158"/>
      <c r="L575" s="158"/>
    </row>
    <row r="576" spans="3:12" ht="14.1">
      <c r="C576" s="158"/>
      <c r="D576" s="158"/>
      <c r="E576" s="122"/>
      <c r="F576" s="122"/>
      <c r="G576" s="122"/>
      <c r="H576" s="158"/>
      <c r="I576" s="158"/>
      <c r="J576" s="158"/>
      <c r="K576" s="158"/>
      <c r="L576" s="158"/>
    </row>
    <row r="577" spans="3:12" ht="14.1">
      <c r="C577" s="158"/>
      <c r="D577" s="158"/>
      <c r="E577" s="122"/>
      <c r="F577" s="122"/>
      <c r="G577" s="122"/>
      <c r="H577" s="158"/>
      <c r="I577" s="158"/>
      <c r="J577" s="158"/>
      <c r="K577" s="158"/>
      <c r="L577" s="158"/>
    </row>
    <row r="578" spans="3:12" ht="14.1">
      <c r="C578" s="158"/>
      <c r="D578" s="158"/>
      <c r="E578" s="122"/>
      <c r="F578" s="122"/>
      <c r="G578" s="122"/>
      <c r="H578" s="158"/>
      <c r="I578" s="158"/>
      <c r="J578" s="158"/>
      <c r="K578" s="158"/>
      <c r="L578" s="158"/>
    </row>
    <row r="579" spans="3:12" ht="14.1">
      <c r="C579" s="158"/>
      <c r="D579" s="158"/>
      <c r="E579" s="122"/>
      <c r="F579" s="122"/>
      <c r="G579" s="122"/>
      <c r="H579" s="158"/>
      <c r="I579" s="158"/>
      <c r="J579" s="158"/>
      <c r="K579" s="158"/>
      <c r="L579" s="158"/>
    </row>
    <row r="580" spans="3:12" ht="14.1">
      <c r="C580" s="158"/>
      <c r="D580" s="158"/>
      <c r="E580" s="122"/>
      <c r="F580" s="122"/>
      <c r="G580" s="122"/>
      <c r="H580" s="158"/>
      <c r="I580" s="158"/>
      <c r="J580" s="158"/>
      <c r="K580" s="158"/>
      <c r="L580" s="158"/>
    </row>
    <row r="581" spans="3:12" ht="14.1">
      <c r="C581" s="158"/>
      <c r="D581" s="158"/>
      <c r="E581" s="122"/>
      <c r="F581" s="122"/>
      <c r="G581" s="122"/>
      <c r="H581" s="158"/>
      <c r="I581" s="158"/>
      <c r="J581" s="158"/>
      <c r="K581" s="158"/>
      <c r="L581" s="158"/>
    </row>
    <row r="582" spans="3:12" ht="14.1">
      <c r="C582" s="158"/>
      <c r="D582" s="158"/>
      <c r="E582" s="122"/>
      <c r="F582" s="122"/>
      <c r="G582" s="122"/>
      <c r="H582" s="158"/>
      <c r="I582" s="158"/>
      <c r="J582" s="158"/>
      <c r="K582" s="158"/>
      <c r="L582" s="158"/>
    </row>
    <row r="583" spans="3:12" ht="14.1">
      <c r="C583" s="158"/>
      <c r="D583" s="158"/>
      <c r="E583" s="122"/>
      <c r="F583" s="122"/>
      <c r="G583" s="122"/>
      <c r="H583" s="158"/>
      <c r="I583" s="158"/>
      <c r="J583" s="158"/>
      <c r="K583" s="158"/>
      <c r="L583" s="158"/>
    </row>
    <row r="584" spans="3:12" ht="14.1">
      <c r="C584" s="158"/>
      <c r="D584" s="158"/>
      <c r="E584" s="122"/>
      <c r="F584" s="122"/>
      <c r="G584" s="122"/>
      <c r="H584" s="158"/>
      <c r="I584" s="158"/>
      <c r="J584" s="158"/>
      <c r="K584" s="158"/>
      <c r="L584" s="158"/>
    </row>
    <row r="585" spans="3:12" ht="14.1">
      <c r="C585" s="158"/>
      <c r="D585" s="158"/>
      <c r="E585" s="122"/>
      <c r="F585" s="122"/>
      <c r="G585" s="122"/>
      <c r="H585" s="158"/>
      <c r="I585" s="158"/>
      <c r="J585" s="158"/>
      <c r="K585" s="158"/>
      <c r="L585" s="158"/>
    </row>
    <row r="586" spans="3:12" ht="14.1">
      <c r="C586" s="158"/>
      <c r="D586" s="158"/>
      <c r="E586" s="122"/>
      <c r="F586" s="122"/>
      <c r="G586" s="122"/>
      <c r="H586" s="158"/>
      <c r="I586" s="158"/>
      <c r="J586" s="158"/>
      <c r="K586" s="158"/>
      <c r="L586" s="158"/>
    </row>
    <row r="587" spans="3:12" ht="14.1">
      <c r="C587" s="158"/>
      <c r="D587" s="158"/>
      <c r="E587" s="122"/>
      <c r="F587" s="122"/>
      <c r="G587" s="122"/>
      <c r="H587" s="158"/>
      <c r="I587" s="158"/>
      <c r="J587" s="158"/>
      <c r="K587" s="158"/>
      <c r="L587" s="158"/>
    </row>
    <row r="588" spans="3:12" ht="14.1">
      <c r="C588" s="158"/>
      <c r="D588" s="158"/>
      <c r="E588" s="122"/>
      <c r="F588" s="122"/>
      <c r="G588" s="122"/>
      <c r="H588" s="158"/>
      <c r="I588" s="158"/>
      <c r="J588" s="158"/>
      <c r="K588" s="158"/>
      <c r="L588" s="158"/>
    </row>
    <row r="589" spans="3:12" ht="14.1">
      <c r="C589" s="158"/>
      <c r="D589" s="158"/>
      <c r="E589" s="122"/>
      <c r="F589" s="122"/>
      <c r="G589" s="122"/>
      <c r="H589" s="158"/>
      <c r="I589" s="158"/>
      <c r="J589" s="158"/>
      <c r="K589" s="158"/>
      <c r="L589" s="158"/>
    </row>
    <row r="590" spans="3:12" ht="14.1">
      <c r="C590" s="158"/>
      <c r="D590" s="158"/>
      <c r="E590" s="122"/>
      <c r="F590" s="122"/>
      <c r="G590" s="122"/>
      <c r="H590" s="158"/>
      <c r="I590" s="158"/>
      <c r="J590" s="158"/>
      <c r="K590" s="158"/>
      <c r="L590" s="158"/>
    </row>
    <row r="591" spans="3:12" ht="14.1">
      <c r="C591" s="158"/>
      <c r="D591" s="158"/>
      <c r="E591" s="122"/>
      <c r="F591" s="122"/>
      <c r="G591" s="122"/>
      <c r="H591" s="158"/>
      <c r="I591" s="158"/>
      <c r="J591" s="158"/>
      <c r="K591" s="158"/>
      <c r="L591" s="158"/>
    </row>
    <row r="592" spans="3:12" ht="14.1">
      <c r="C592" s="158"/>
      <c r="D592" s="158"/>
      <c r="E592" s="122"/>
      <c r="F592" s="122"/>
      <c r="G592" s="122"/>
      <c r="H592" s="158"/>
      <c r="I592" s="158"/>
      <c r="J592" s="158"/>
      <c r="K592" s="158"/>
      <c r="L592" s="158"/>
    </row>
    <row r="593" spans="3:12" ht="14.1">
      <c r="C593" s="158"/>
      <c r="D593" s="158"/>
      <c r="E593" s="122"/>
      <c r="F593" s="122"/>
      <c r="G593" s="122"/>
      <c r="H593" s="158"/>
      <c r="I593" s="158"/>
      <c r="J593" s="158"/>
      <c r="K593" s="158"/>
      <c r="L593" s="158"/>
    </row>
    <row r="594" spans="3:12" ht="14.1">
      <c r="C594" s="158"/>
      <c r="D594" s="158"/>
      <c r="E594" s="122"/>
      <c r="F594" s="122"/>
      <c r="G594" s="122"/>
      <c r="H594" s="158"/>
      <c r="I594" s="158"/>
      <c r="J594" s="158"/>
      <c r="K594" s="158"/>
      <c r="L594" s="158"/>
    </row>
    <row r="595" spans="3:12" ht="14.1">
      <c r="C595" s="158"/>
      <c r="D595" s="158"/>
      <c r="E595" s="122"/>
      <c r="F595" s="122"/>
      <c r="G595" s="122"/>
      <c r="H595" s="158"/>
      <c r="I595" s="158"/>
      <c r="J595" s="158"/>
      <c r="K595" s="158"/>
      <c r="L595" s="158"/>
    </row>
    <row r="596" spans="3:12" ht="14.1">
      <c r="C596" s="158"/>
      <c r="D596" s="158"/>
      <c r="E596" s="122"/>
      <c r="F596" s="122"/>
      <c r="G596" s="122"/>
      <c r="H596" s="158"/>
      <c r="I596" s="158"/>
      <c r="J596" s="158"/>
      <c r="K596" s="158"/>
      <c r="L596" s="158"/>
    </row>
    <row r="597" spans="3:12" ht="14.1">
      <c r="C597" s="158"/>
      <c r="D597" s="158"/>
      <c r="E597" s="122"/>
      <c r="F597" s="122"/>
      <c r="G597" s="122"/>
      <c r="H597" s="158"/>
      <c r="I597" s="158"/>
      <c r="J597" s="158"/>
      <c r="K597" s="158"/>
      <c r="L597" s="158"/>
    </row>
    <row r="598" spans="3:12" ht="14.1">
      <c r="C598" s="158"/>
      <c r="D598" s="158"/>
      <c r="E598" s="122"/>
      <c r="F598" s="122"/>
      <c r="G598" s="122"/>
      <c r="H598" s="158"/>
      <c r="I598" s="158"/>
      <c r="J598" s="158"/>
      <c r="K598" s="158"/>
      <c r="L598" s="158"/>
    </row>
    <row r="599" spans="3:12" ht="14.1">
      <c r="C599" s="158"/>
      <c r="D599" s="158"/>
      <c r="E599" s="122"/>
      <c r="F599" s="122"/>
      <c r="G599" s="122"/>
      <c r="H599" s="158"/>
      <c r="I599" s="158"/>
      <c r="J599" s="158"/>
      <c r="K599" s="158"/>
      <c r="L599" s="158"/>
    </row>
    <row r="600" spans="3:12" ht="14.1">
      <c r="C600" s="158"/>
      <c r="D600" s="158"/>
      <c r="E600" s="122"/>
      <c r="F600" s="122"/>
      <c r="G600" s="122"/>
      <c r="H600" s="158"/>
      <c r="I600" s="158"/>
      <c r="J600" s="158"/>
      <c r="K600" s="158"/>
      <c r="L600" s="158"/>
    </row>
    <row r="601" spans="3:12" ht="14.1">
      <c r="C601" s="158"/>
      <c r="D601" s="158"/>
      <c r="E601" s="122"/>
      <c r="F601" s="122"/>
      <c r="G601" s="122"/>
      <c r="H601" s="158"/>
      <c r="I601" s="158"/>
      <c r="J601" s="158"/>
      <c r="K601" s="158"/>
      <c r="L601" s="158"/>
    </row>
    <row r="602" spans="3:12" ht="14.1">
      <c r="C602" s="158"/>
      <c r="D602" s="158"/>
      <c r="E602" s="122"/>
      <c r="F602" s="122"/>
      <c r="G602" s="122"/>
      <c r="H602" s="158"/>
      <c r="I602" s="158"/>
      <c r="J602" s="158"/>
      <c r="K602" s="158"/>
      <c r="L602" s="158"/>
    </row>
    <row r="603" spans="3:12" ht="14.1">
      <c r="C603" s="158"/>
      <c r="D603" s="158"/>
      <c r="E603" s="122"/>
      <c r="F603" s="122"/>
      <c r="G603" s="122"/>
      <c r="H603" s="158"/>
      <c r="I603" s="158"/>
      <c r="J603" s="158"/>
      <c r="K603" s="158"/>
      <c r="L603" s="158"/>
    </row>
    <row r="604" spans="3:12" ht="14.1">
      <c r="C604" s="158"/>
      <c r="D604" s="158"/>
      <c r="E604" s="122"/>
      <c r="F604" s="122"/>
      <c r="G604" s="122"/>
      <c r="H604" s="158"/>
      <c r="I604" s="158"/>
      <c r="J604" s="158"/>
      <c r="K604" s="158"/>
      <c r="L604" s="158"/>
    </row>
    <row r="605" spans="3:12" ht="14.1">
      <c r="C605" s="158"/>
      <c r="D605" s="158"/>
      <c r="E605" s="122"/>
      <c r="F605" s="122"/>
      <c r="G605" s="122"/>
      <c r="H605" s="158"/>
      <c r="I605" s="158"/>
      <c r="J605" s="158"/>
      <c r="K605" s="158"/>
      <c r="L605" s="158"/>
    </row>
    <row r="606" spans="3:12" ht="14.1">
      <c r="C606" s="158"/>
      <c r="D606" s="158"/>
      <c r="E606" s="122"/>
      <c r="F606" s="122"/>
      <c r="G606" s="122"/>
      <c r="H606" s="158"/>
      <c r="I606" s="158"/>
      <c r="J606" s="158"/>
      <c r="K606" s="158"/>
      <c r="L606" s="158"/>
    </row>
    <row r="607" spans="3:12" ht="14.1">
      <c r="C607" s="158"/>
      <c r="D607" s="158"/>
      <c r="E607" s="122"/>
      <c r="F607" s="122"/>
      <c r="G607" s="122"/>
      <c r="H607" s="158"/>
      <c r="I607" s="158"/>
      <c r="J607" s="158"/>
      <c r="K607" s="158"/>
      <c r="L607" s="158"/>
    </row>
    <row r="608" spans="3:12" ht="14.1">
      <c r="C608" s="158"/>
      <c r="D608" s="158"/>
      <c r="E608" s="122"/>
      <c r="F608" s="122"/>
      <c r="G608" s="122"/>
      <c r="H608" s="158"/>
      <c r="I608" s="158"/>
      <c r="J608" s="158"/>
      <c r="K608" s="158"/>
      <c r="L608" s="158"/>
    </row>
    <row r="609" spans="3:12" ht="14.1">
      <c r="C609" s="158"/>
      <c r="D609" s="158"/>
      <c r="E609" s="122"/>
      <c r="F609" s="122"/>
      <c r="G609" s="122"/>
      <c r="H609" s="158"/>
      <c r="I609" s="158"/>
      <c r="J609" s="158"/>
      <c r="K609" s="158"/>
      <c r="L609" s="158"/>
    </row>
    <row r="610" spans="3:12" ht="14.1">
      <c r="C610" s="158"/>
      <c r="D610" s="158"/>
      <c r="E610" s="122"/>
      <c r="F610" s="122"/>
      <c r="G610" s="122"/>
      <c r="H610" s="158"/>
      <c r="I610" s="158"/>
      <c r="J610" s="158"/>
      <c r="K610" s="158"/>
      <c r="L610" s="158"/>
    </row>
    <row r="611" spans="3:12" ht="14.1">
      <c r="C611" s="158"/>
      <c r="D611" s="158"/>
      <c r="E611" s="122"/>
      <c r="F611" s="122"/>
      <c r="G611" s="122"/>
      <c r="H611" s="158"/>
      <c r="I611" s="158"/>
      <c r="J611" s="158"/>
      <c r="K611" s="158"/>
      <c r="L611" s="158"/>
    </row>
    <row r="612" spans="3:12" ht="14.1">
      <c r="C612" s="158"/>
      <c r="D612" s="158"/>
      <c r="E612" s="122"/>
      <c r="F612" s="122"/>
      <c r="G612" s="122"/>
      <c r="H612" s="158"/>
      <c r="I612" s="158"/>
      <c r="J612" s="158"/>
      <c r="K612" s="158"/>
      <c r="L612" s="158"/>
    </row>
    <row r="613" spans="3:12" ht="14.1">
      <c r="C613" s="158"/>
      <c r="D613" s="158"/>
      <c r="E613" s="122"/>
      <c r="F613" s="122"/>
      <c r="G613" s="122"/>
      <c r="H613" s="158"/>
      <c r="I613" s="158"/>
      <c r="J613" s="158"/>
      <c r="K613" s="158"/>
      <c r="L613" s="158"/>
    </row>
    <row r="614" spans="3:12" ht="14.1">
      <c r="C614" s="158"/>
      <c r="D614" s="158"/>
      <c r="E614" s="122"/>
      <c r="F614" s="122"/>
      <c r="G614" s="122"/>
      <c r="H614" s="158"/>
      <c r="I614" s="158"/>
      <c r="J614" s="158"/>
      <c r="K614" s="158"/>
      <c r="L614" s="158"/>
    </row>
    <row r="615" spans="3:12" ht="14.1">
      <c r="C615" s="158"/>
      <c r="D615" s="158"/>
      <c r="E615" s="122"/>
      <c r="F615" s="122"/>
      <c r="G615" s="122"/>
      <c r="H615" s="158"/>
      <c r="I615" s="158"/>
      <c r="J615" s="158"/>
      <c r="K615" s="158"/>
      <c r="L615" s="158"/>
    </row>
    <row r="616" spans="3:12" ht="14.1">
      <c r="C616" s="158"/>
      <c r="D616" s="158"/>
      <c r="E616" s="122"/>
      <c r="F616" s="122"/>
      <c r="G616" s="122"/>
      <c r="H616" s="158"/>
      <c r="I616" s="158"/>
      <c r="J616" s="158"/>
      <c r="K616" s="158"/>
      <c r="L616" s="158"/>
    </row>
    <row r="617" spans="3:12" ht="14.1">
      <c r="C617" s="158"/>
      <c r="D617" s="158"/>
      <c r="E617" s="122"/>
      <c r="F617" s="122"/>
      <c r="G617" s="122"/>
      <c r="H617" s="158"/>
      <c r="I617" s="158"/>
      <c r="J617" s="158"/>
      <c r="K617" s="158"/>
      <c r="L617" s="158"/>
    </row>
    <row r="618" spans="3:12" ht="14.1">
      <c r="C618" s="158"/>
      <c r="D618" s="158"/>
      <c r="E618" s="122"/>
      <c r="F618" s="122"/>
      <c r="G618" s="122"/>
      <c r="H618" s="158"/>
      <c r="I618" s="158"/>
      <c r="J618" s="158"/>
      <c r="K618" s="158"/>
      <c r="L618" s="158"/>
    </row>
    <row r="619" spans="3:12" ht="14.1">
      <c r="C619" s="158"/>
      <c r="D619" s="158"/>
      <c r="E619" s="122"/>
      <c r="F619" s="122"/>
      <c r="G619" s="122"/>
      <c r="H619" s="158"/>
      <c r="I619" s="158"/>
      <c r="J619" s="158"/>
      <c r="K619" s="158"/>
      <c r="L619" s="158"/>
    </row>
    <row r="620" spans="3:12" ht="14.1">
      <c r="C620" s="158"/>
      <c r="D620" s="158"/>
      <c r="E620" s="122"/>
      <c r="F620" s="122"/>
      <c r="G620" s="122"/>
      <c r="H620" s="158"/>
      <c r="I620" s="158"/>
      <c r="J620" s="158"/>
      <c r="K620" s="158"/>
      <c r="L620" s="158"/>
    </row>
    <row r="621" spans="3:12" ht="14.1">
      <c r="C621" s="158"/>
      <c r="D621" s="158"/>
      <c r="E621" s="122"/>
      <c r="F621" s="122"/>
      <c r="G621" s="122"/>
      <c r="H621" s="158"/>
      <c r="I621" s="158"/>
      <c r="J621" s="158"/>
      <c r="K621" s="158"/>
      <c r="L621" s="158"/>
    </row>
    <row r="622" spans="3:12" ht="14.1">
      <c r="C622" s="158"/>
      <c r="D622" s="158"/>
      <c r="E622" s="122"/>
      <c r="F622" s="122"/>
      <c r="G622" s="122"/>
      <c r="H622" s="158"/>
      <c r="I622" s="158"/>
      <c r="J622" s="158"/>
      <c r="K622" s="158"/>
      <c r="L622" s="158"/>
    </row>
    <row r="623" spans="3:12" ht="14.1">
      <c r="C623" s="158"/>
      <c r="D623" s="158"/>
      <c r="E623" s="122"/>
      <c r="F623" s="122"/>
      <c r="G623" s="122"/>
      <c r="H623" s="158"/>
      <c r="I623" s="158"/>
      <c r="J623" s="158"/>
      <c r="K623" s="158"/>
      <c r="L623" s="158"/>
    </row>
    <row r="624" spans="3:12" ht="14.1">
      <c r="C624" s="158"/>
      <c r="D624" s="158"/>
      <c r="E624" s="122"/>
      <c r="F624" s="122"/>
      <c r="G624" s="122"/>
      <c r="H624" s="158"/>
      <c r="I624" s="158"/>
      <c r="J624" s="158"/>
      <c r="K624" s="158"/>
      <c r="L624" s="158"/>
    </row>
    <row r="625" spans="3:12" ht="14.1">
      <c r="C625" s="158"/>
      <c r="D625" s="158"/>
      <c r="E625" s="122"/>
      <c r="F625" s="122"/>
      <c r="G625" s="122"/>
      <c r="H625" s="158"/>
      <c r="I625" s="158"/>
      <c r="J625" s="158"/>
      <c r="K625" s="158"/>
      <c r="L625" s="158"/>
    </row>
    <row r="626" spans="3:12" ht="14.1">
      <c r="C626" s="158"/>
      <c r="D626" s="158"/>
      <c r="E626" s="122"/>
      <c r="F626" s="122"/>
      <c r="G626" s="122"/>
      <c r="H626" s="158"/>
      <c r="I626" s="158"/>
      <c r="J626" s="158"/>
      <c r="K626" s="158"/>
      <c r="L626" s="158"/>
    </row>
    <row r="627" spans="3:12" ht="14.1">
      <c r="C627" s="158"/>
      <c r="D627" s="158"/>
      <c r="E627" s="122"/>
      <c r="F627" s="122"/>
      <c r="G627" s="122"/>
      <c r="H627" s="158"/>
      <c r="I627" s="158"/>
      <c r="J627" s="158"/>
      <c r="K627" s="158"/>
      <c r="L627" s="158"/>
    </row>
    <row r="628" spans="3:12" ht="14.1">
      <c r="C628" s="158"/>
      <c r="D628" s="158"/>
      <c r="E628" s="122"/>
      <c r="F628" s="122"/>
      <c r="G628" s="122"/>
      <c r="H628" s="158"/>
      <c r="I628" s="158"/>
      <c r="J628" s="158"/>
      <c r="K628" s="158"/>
      <c r="L628" s="158"/>
    </row>
    <row r="629" spans="3:12" ht="14.1">
      <c r="C629" s="158"/>
      <c r="D629" s="158"/>
      <c r="E629" s="122"/>
      <c r="F629" s="122"/>
      <c r="G629" s="122"/>
      <c r="H629" s="158"/>
      <c r="I629" s="158"/>
      <c r="J629" s="158"/>
      <c r="K629" s="158"/>
      <c r="L629" s="158"/>
    </row>
    <row r="630" spans="3:12" ht="14.1">
      <c r="C630" s="158"/>
      <c r="D630" s="158"/>
      <c r="E630" s="122"/>
      <c r="F630" s="122"/>
      <c r="G630" s="122"/>
      <c r="H630" s="158"/>
      <c r="I630" s="158"/>
      <c r="J630" s="158"/>
      <c r="K630" s="158"/>
      <c r="L630" s="158"/>
    </row>
    <row r="631" spans="3:12" ht="14.1">
      <c r="C631" s="158"/>
      <c r="D631" s="158"/>
      <c r="E631" s="122"/>
      <c r="F631" s="122"/>
      <c r="G631" s="122"/>
      <c r="H631" s="158"/>
      <c r="I631" s="158"/>
      <c r="J631" s="158"/>
      <c r="K631" s="158"/>
      <c r="L631" s="158"/>
    </row>
    <row r="632" spans="3:12" ht="14.1">
      <c r="C632" s="158"/>
      <c r="D632" s="158"/>
      <c r="E632" s="122"/>
      <c r="F632" s="122"/>
      <c r="G632" s="122"/>
      <c r="H632" s="158"/>
      <c r="I632" s="158"/>
      <c r="J632" s="158"/>
      <c r="K632" s="158"/>
      <c r="L632" s="158"/>
    </row>
    <row r="633" spans="3:12" ht="14.1">
      <c r="C633" s="158"/>
      <c r="D633" s="158"/>
      <c r="E633" s="122"/>
      <c r="F633" s="122"/>
      <c r="G633" s="122"/>
      <c r="H633" s="158"/>
      <c r="I633" s="158"/>
      <c r="J633" s="158"/>
      <c r="K633" s="158"/>
      <c r="L633" s="158"/>
    </row>
    <row r="634" spans="3:12" ht="14.1">
      <c r="C634" s="158"/>
      <c r="D634" s="158"/>
      <c r="E634" s="122"/>
      <c r="F634" s="122"/>
      <c r="G634" s="122"/>
      <c r="H634" s="158"/>
      <c r="I634" s="158"/>
      <c r="J634" s="158"/>
      <c r="K634" s="158"/>
      <c r="L634" s="158"/>
    </row>
    <row r="635" spans="3:12" ht="14.1">
      <c r="C635" s="158"/>
      <c r="D635" s="158"/>
      <c r="E635" s="122"/>
      <c r="F635" s="122"/>
      <c r="G635" s="122"/>
      <c r="H635" s="158"/>
      <c r="I635" s="158"/>
      <c r="J635" s="158"/>
      <c r="K635" s="158"/>
      <c r="L635" s="158"/>
    </row>
    <row r="636" spans="3:12" ht="14.1">
      <c r="C636" s="158"/>
      <c r="D636" s="158"/>
      <c r="E636" s="122"/>
      <c r="F636" s="122"/>
      <c r="G636" s="122"/>
      <c r="H636" s="158"/>
      <c r="I636" s="158"/>
      <c r="J636" s="158"/>
      <c r="K636" s="158"/>
      <c r="L636" s="158"/>
    </row>
    <row r="637" spans="3:12" ht="14.1">
      <c r="C637" s="158"/>
      <c r="D637" s="158"/>
      <c r="E637" s="122"/>
      <c r="F637" s="122"/>
      <c r="G637" s="122"/>
      <c r="H637" s="158"/>
      <c r="I637" s="158"/>
      <c r="J637" s="158"/>
      <c r="K637" s="158"/>
      <c r="L637" s="158"/>
    </row>
    <row r="638" spans="3:12" ht="14.1">
      <c r="C638" s="158"/>
      <c r="D638" s="158"/>
      <c r="E638" s="122"/>
      <c r="F638" s="122"/>
      <c r="G638" s="122"/>
      <c r="H638" s="158"/>
      <c r="I638" s="158"/>
      <c r="J638" s="158"/>
      <c r="K638" s="158"/>
      <c r="L638" s="158"/>
    </row>
    <row r="639" spans="3:12" ht="14.1">
      <c r="C639" s="158"/>
      <c r="D639" s="158"/>
      <c r="E639" s="122"/>
      <c r="F639" s="122"/>
      <c r="G639" s="122"/>
      <c r="H639" s="158"/>
      <c r="I639" s="158"/>
      <c r="J639" s="158"/>
      <c r="K639" s="158"/>
      <c r="L639" s="158"/>
    </row>
    <row r="640" spans="3:12" ht="14.1">
      <c r="C640" s="158"/>
      <c r="D640" s="158"/>
      <c r="E640" s="122"/>
      <c r="F640" s="122"/>
      <c r="G640" s="122"/>
      <c r="H640" s="158"/>
      <c r="I640" s="158"/>
      <c r="J640" s="158"/>
      <c r="K640" s="158"/>
      <c r="L640" s="158"/>
    </row>
    <row r="641" spans="3:12" ht="14.1">
      <c r="C641" s="158"/>
      <c r="D641" s="158"/>
      <c r="E641" s="122"/>
      <c r="F641" s="122"/>
      <c r="G641" s="122"/>
      <c r="H641" s="158"/>
      <c r="I641" s="158"/>
      <c r="J641" s="158"/>
      <c r="K641" s="158"/>
      <c r="L641" s="158"/>
    </row>
    <row r="642" spans="3:12" ht="14.1">
      <c r="C642" s="158"/>
      <c r="D642" s="158"/>
      <c r="E642" s="122"/>
      <c r="F642" s="122"/>
      <c r="G642" s="122"/>
      <c r="H642" s="158"/>
      <c r="I642" s="158"/>
      <c r="J642" s="158"/>
      <c r="K642" s="158"/>
      <c r="L642" s="158"/>
    </row>
    <row r="643" spans="3:12" ht="14.1">
      <c r="C643" s="158"/>
      <c r="D643" s="158"/>
      <c r="E643" s="122"/>
      <c r="F643" s="122"/>
      <c r="G643" s="122"/>
      <c r="H643" s="158"/>
      <c r="I643" s="158"/>
      <c r="J643" s="158"/>
      <c r="K643" s="158"/>
      <c r="L643" s="158"/>
    </row>
    <row r="644" spans="3:12" ht="14.1">
      <c r="C644" s="158"/>
      <c r="D644" s="158"/>
      <c r="E644" s="122"/>
      <c r="F644" s="122"/>
      <c r="G644" s="122"/>
      <c r="H644" s="158"/>
      <c r="I644" s="158"/>
      <c r="J644" s="158"/>
      <c r="K644" s="158"/>
      <c r="L644" s="158"/>
    </row>
    <row r="645" spans="3:12" ht="14.1">
      <c r="C645" s="158"/>
      <c r="D645" s="158"/>
      <c r="E645" s="122"/>
      <c r="F645" s="122"/>
      <c r="G645" s="122"/>
      <c r="H645" s="158"/>
      <c r="I645" s="158"/>
      <c r="J645" s="158"/>
      <c r="K645" s="158"/>
      <c r="L645" s="158"/>
    </row>
    <row r="646" spans="3:12" ht="14.1">
      <c r="C646" s="158"/>
      <c r="D646" s="158"/>
      <c r="E646" s="122"/>
      <c r="F646" s="122"/>
      <c r="G646" s="122"/>
      <c r="H646" s="158"/>
      <c r="I646" s="158"/>
      <c r="J646" s="158"/>
      <c r="K646" s="158"/>
      <c r="L646" s="158"/>
    </row>
    <row r="647" spans="3:12" ht="14.1">
      <c r="C647" s="158"/>
      <c r="D647" s="158"/>
      <c r="E647" s="122"/>
      <c r="F647" s="122"/>
      <c r="G647" s="122"/>
      <c r="H647" s="158"/>
      <c r="I647" s="158"/>
      <c r="J647" s="158"/>
      <c r="K647" s="158"/>
      <c r="L647" s="158"/>
    </row>
    <row r="648" spans="3:12" ht="14.1">
      <c r="C648" s="158"/>
      <c r="D648" s="158"/>
      <c r="E648" s="122"/>
      <c r="F648" s="122"/>
      <c r="G648" s="122"/>
      <c r="H648" s="158"/>
      <c r="I648" s="158"/>
      <c r="J648" s="158"/>
      <c r="K648" s="158"/>
      <c r="L648" s="158"/>
    </row>
    <row r="649" spans="3:12" ht="14.1">
      <c r="C649" s="158"/>
      <c r="D649" s="158"/>
      <c r="E649" s="122"/>
      <c r="F649" s="122"/>
      <c r="G649" s="122"/>
      <c r="H649" s="158"/>
      <c r="I649" s="158"/>
      <c r="J649" s="158"/>
      <c r="K649" s="158"/>
      <c r="L649" s="158"/>
    </row>
    <row r="650" spans="3:12" ht="14.1">
      <c r="C650" s="158"/>
      <c r="D650" s="158"/>
      <c r="E650" s="122"/>
      <c r="F650" s="122"/>
      <c r="G650" s="122"/>
      <c r="H650" s="158"/>
      <c r="I650" s="158"/>
      <c r="J650" s="158"/>
      <c r="K650" s="158"/>
      <c r="L650" s="158"/>
    </row>
    <row r="651" spans="3:12" ht="14.1">
      <c r="C651" s="158"/>
      <c r="D651" s="158"/>
      <c r="E651" s="122"/>
      <c r="F651" s="122"/>
      <c r="G651" s="122"/>
      <c r="H651" s="158"/>
      <c r="I651" s="158"/>
      <c r="J651" s="158"/>
      <c r="K651" s="158"/>
      <c r="L651" s="158"/>
    </row>
    <row r="652" spans="3:12" ht="14.1">
      <c r="C652" s="158"/>
      <c r="D652" s="158"/>
      <c r="E652" s="122"/>
      <c r="F652" s="122"/>
      <c r="G652" s="122"/>
      <c r="H652" s="158"/>
      <c r="I652" s="158"/>
      <c r="J652" s="158"/>
      <c r="K652" s="158"/>
      <c r="L652" s="158"/>
    </row>
    <row r="653" spans="3:12" ht="14.1">
      <c r="C653" s="158"/>
      <c r="D653" s="158"/>
      <c r="E653" s="122"/>
      <c r="F653" s="122"/>
      <c r="G653" s="122"/>
      <c r="H653" s="158"/>
      <c r="I653" s="158"/>
      <c r="J653" s="158"/>
      <c r="K653" s="158"/>
      <c r="L653" s="158"/>
    </row>
    <row r="654" spans="3:12" ht="14.1">
      <c r="C654" s="158"/>
      <c r="D654" s="158"/>
      <c r="E654" s="122"/>
      <c r="F654" s="122"/>
      <c r="G654" s="122"/>
      <c r="H654" s="158"/>
      <c r="I654" s="158"/>
      <c r="J654" s="158"/>
      <c r="K654" s="158"/>
      <c r="L654" s="158"/>
    </row>
    <row r="655" spans="3:12" ht="14.1">
      <c r="C655" s="158"/>
      <c r="D655" s="158"/>
      <c r="E655" s="122"/>
      <c r="F655" s="122"/>
      <c r="G655" s="122"/>
      <c r="H655" s="158"/>
      <c r="I655" s="158"/>
      <c r="J655" s="158"/>
      <c r="K655" s="158"/>
      <c r="L655" s="158"/>
    </row>
    <row r="656" spans="3:12" ht="14.1">
      <c r="C656" s="158"/>
      <c r="D656" s="158"/>
      <c r="E656" s="122"/>
      <c r="F656" s="122"/>
      <c r="G656" s="122"/>
      <c r="H656" s="158"/>
      <c r="I656" s="158"/>
      <c r="J656" s="158"/>
      <c r="K656" s="158"/>
      <c r="L656" s="158"/>
    </row>
    <row r="657" spans="3:12" ht="14.1">
      <c r="C657" s="158"/>
      <c r="D657" s="158"/>
      <c r="E657" s="122"/>
      <c r="F657" s="122"/>
      <c r="G657" s="122"/>
      <c r="H657" s="158"/>
      <c r="I657" s="158"/>
      <c r="J657" s="158"/>
      <c r="K657" s="158"/>
      <c r="L657" s="158"/>
    </row>
    <row r="658" spans="3:12" ht="14.1">
      <c r="C658" s="158"/>
      <c r="D658" s="158"/>
      <c r="E658" s="122"/>
      <c r="F658" s="122"/>
      <c r="G658" s="122"/>
      <c r="H658" s="158"/>
      <c r="I658" s="158"/>
      <c r="J658" s="158"/>
      <c r="K658" s="158"/>
      <c r="L658" s="158"/>
    </row>
    <row r="659" spans="3:12" ht="14.1">
      <c r="C659" s="158"/>
      <c r="D659" s="158"/>
      <c r="E659" s="122"/>
      <c r="F659" s="122"/>
      <c r="G659" s="122"/>
      <c r="H659" s="158"/>
      <c r="I659" s="158"/>
      <c r="J659" s="158"/>
      <c r="K659" s="158"/>
      <c r="L659" s="158"/>
    </row>
    <row r="660" spans="3:12" ht="14.1">
      <c r="C660" s="158"/>
      <c r="D660" s="158"/>
      <c r="E660" s="122"/>
      <c r="F660" s="122"/>
      <c r="G660" s="122"/>
      <c r="H660" s="158"/>
      <c r="I660" s="158"/>
      <c r="J660" s="158"/>
      <c r="K660" s="158"/>
      <c r="L660" s="158"/>
    </row>
    <row r="661" spans="3:12" ht="14.1">
      <c r="C661" s="158"/>
      <c r="D661" s="158"/>
      <c r="E661" s="122"/>
      <c r="F661" s="122"/>
      <c r="G661" s="122"/>
      <c r="H661" s="158"/>
      <c r="I661" s="158"/>
      <c r="J661" s="158"/>
      <c r="K661" s="158"/>
      <c r="L661" s="158"/>
    </row>
    <row r="662" spans="3:12" ht="14.1">
      <c r="C662" s="158"/>
      <c r="D662" s="158"/>
      <c r="E662" s="122"/>
      <c r="F662" s="122"/>
      <c r="G662" s="122"/>
      <c r="H662" s="158"/>
      <c r="I662" s="158"/>
      <c r="J662" s="158"/>
      <c r="K662" s="158"/>
      <c r="L662" s="158"/>
    </row>
    <row r="663" spans="3:12" ht="14.1">
      <c r="C663" s="158"/>
      <c r="D663" s="158"/>
      <c r="E663" s="122"/>
      <c r="F663" s="122"/>
      <c r="G663" s="122"/>
      <c r="H663" s="158"/>
      <c r="I663" s="158"/>
      <c r="J663" s="158"/>
      <c r="K663" s="158"/>
      <c r="L663" s="158"/>
    </row>
    <row r="664" spans="3:12" ht="14.1">
      <c r="C664" s="158"/>
      <c r="D664" s="158"/>
      <c r="E664" s="122"/>
      <c r="F664" s="122"/>
      <c r="G664" s="122"/>
      <c r="H664" s="158"/>
      <c r="I664" s="158"/>
      <c r="J664" s="158"/>
      <c r="K664" s="158"/>
      <c r="L664" s="158"/>
    </row>
    <row r="665" spans="3:12" ht="14.1">
      <c r="C665" s="158"/>
      <c r="D665" s="158"/>
      <c r="E665" s="122"/>
      <c r="F665" s="122"/>
      <c r="G665" s="122"/>
      <c r="H665" s="158"/>
      <c r="I665" s="158"/>
      <c r="J665" s="158"/>
      <c r="K665" s="158"/>
      <c r="L665" s="158"/>
    </row>
    <row r="666" spans="3:12" ht="14.1">
      <c r="C666" s="158"/>
      <c r="D666" s="158"/>
      <c r="E666" s="122"/>
      <c r="F666" s="122"/>
      <c r="G666" s="122"/>
      <c r="H666" s="158"/>
      <c r="I666" s="158"/>
      <c r="J666" s="158"/>
      <c r="K666" s="158"/>
      <c r="L666" s="158"/>
    </row>
    <row r="667" spans="3:12" ht="14.1">
      <c r="C667" s="158"/>
      <c r="D667" s="158"/>
      <c r="E667" s="122"/>
      <c r="F667" s="122"/>
      <c r="G667" s="122"/>
      <c r="H667" s="158"/>
      <c r="I667" s="158"/>
      <c r="J667" s="158"/>
      <c r="K667" s="158"/>
      <c r="L667" s="158"/>
    </row>
    <row r="668" spans="3:12" ht="14.1">
      <c r="C668" s="158"/>
      <c r="D668" s="158"/>
      <c r="E668" s="122"/>
      <c r="F668" s="122"/>
      <c r="G668" s="122"/>
      <c r="H668" s="158"/>
      <c r="I668" s="158"/>
      <c r="J668" s="158"/>
      <c r="K668" s="158"/>
      <c r="L668" s="158"/>
    </row>
    <row r="669" spans="3:12" ht="14.1">
      <c r="C669" s="158"/>
      <c r="D669" s="158"/>
      <c r="E669" s="122"/>
      <c r="F669" s="122"/>
      <c r="G669" s="122"/>
      <c r="H669" s="158"/>
      <c r="I669" s="158"/>
      <c r="J669" s="158"/>
      <c r="K669" s="158"/>
      <c r="L669" s="158"/>
    </row>
    <row r="670" spans="3:12" ht="14.1">
      <c r="C670" s="158"/>
      <c r="D670" s="158"/>
      <c r="E670" s="122"/>
      <c r="F670" s="122"/>
      <c r="G670" s="122"/>
      <c r="H670" s="158"/>
      <c r="I670" s="158"/>
      <c r="J670" s="158"/>
      <c r="K670" s="158"/>
      <c r="L670" s="158"/>
    </row>
    <row r="671" spans="3:12" ht="14.1">
      <c r="C671" s="158"/>
      <c r="D671" s="158"/>
      <c r="E671" s="122"/>
      <c r="F671" s="122"/>
      <c r="G671" s="122"/>
      <c r="H671" s="158"/>
      <c r="I671" s="158"/>
      <c r="J671" s="158"/>
      <c r="K671" s="158"/>
      <c r="L671" s="158"/>
    </row>
    <row r="672" spans="3:12" ht="14.1">
      <c r="C672" s="158"/>
      <c r="D672" s="158"/>
      <c r="E672" s="122"/>
      <c r="F672" s="122"/>
      <c r="G672" s="122"/>
      <c r="H672" s="158"/>
      <c r="I672" s="158"/>
      <c r="J672" s="158"/>
      <c r="K672" s="158"/>
      <c r="L672" s="158"/>
    </row>
    <row r="673" spans="3:12" ht="14.1">
      <c r="C673" s="158"/>
      <c r="D673" s="158"/>
      <c r="E673" s="122"/>
      <c r="F673" s="122"/>
      <c r="G673" s="122"/>
      <c r="H673" s="158"/>
      <c r="I673" s="158"/>
      <c r="J673" s="158"/>
      <c r="K673" s="158"/>
      <c r="L673" s="158"/>
    </row>
    <row r="674" spans="3:12" ht="14.1">
      <c r="C674" s="158"/>
      <c r="D674" s="158"/>
      <c r="E674" s="122"/>
      <c r="F674" s="122"/>
      <c r="G674" s="122"/>
      <c r="H674" s="158"/>
      <c r="I674" s="158"/>
      <c r="J674" s="158"/>
      <c r="K674" s="158"/>
      <c r="L674" s="158"/>
    </row>
    <row r="675" spans="3:12" ht="14.1">
      <c r="C675" s="158"/>
      <c r="D675" s="158"/>
      <c r="E675" s="122"/>
      <c r="F675" s="122"/>
      <c r="G675" s="122"/>
      <c r="H675" s="158"/>
      <c r="I675" s="158"/>
      <c r="J675" s="158"/>
      <c r="K675" s="158"/>
      <c r="L675" s="158"/>
    </row>
    <row r="676" spans="3:12" ht="14.1">
      <c r="C676" s="158"/>
      <c r="D676" s="158"/>
      <c r="E676" s="122"/>
      <c r="F676" s="122"/>
      <c r="G676" s="122"/>
      <c r="H676" s="158"/>
      <c r="I676" s="158"/>
      <c r="J676" s="158"/>
      <c r="K676" s="158"/>
      <c r="L676" s="158"/>
    </row>
    <row r="677" spans="3:12" ht="14.1">
      <c r="C677" s="158"/>
      <c r="D677" s="158"/>
      <c r="E677" s="122"/>
      <c r="F677" s="122"/>
      <c r="G677" s="122"/>
      <c r="H677" s="158"/>
      <c r="I677" s="158"/>
      <c r="J677" s="158"/>
      <c r="K677" s="158"/>
      <c r="L677" s="158"/>
    </row>
    <row r="678" spans="3:12" ht="14.1">
      <c r="C678" s="158"/>
      <c r="D678" s="158"/>
      <c r="E678" s="122"/>
      <c r="F678" s="122"/>
      <c r="G678" s="122"/>
      <c r="H678" s="158"/>
      <c r="I678" s="158"/>
      <c r="J678" s="158"/>
      <c r="K678" s="158"/>
      <c r="L678" s="158"/>
    </row>
    <row r="679" spans="3:12" ht="14.1">
      <c r="C679" s="158"/>
      <c r="D679" s="158"/>
      <c r="E679" s="122"/>
      <c r="F679" s="122"/>
      <c r="G679" s="122"/>
      <c r="H679" s="158"/>
      <c r="I679" s="158"/>
      <c r="J679" s="158"/>
      <c r="K679" s="158"/>
      <c r="L679" s="158"/>
    </row>
    <row r="680" spans="3:12" ht="14.1">
      <c r="C680" s="158"/>
      <c r="D680" s="158"/>
      <c r="E680" s="122"/>
      <c r="F680" s="122"/>
      <c r="G680" s="122"/>
      <c r="H680" s="158"/>
      <c r="I680" s="158"/>
      <c r="J680" s="158"/>
      <c r="K680" s="158"/>
      <c r="L680" s="158"/>
    </row>
    <row r="681" spans="3:12" ht="14.1">
      <c r="C681" s="158"/>
      <c r="D681" s="158"/>
      <c r="E681" s="122"/>
      <c r="F681" s="122"/>
      <c r="G681" s="122"/>
      <c r="H681" s="158"/>
      <c r="I681" s="158"/>
      <c r="J681" s="158"/>
      <c r="K681" s="158"/>
      <c r="L681" s="158"/>
    </row>
    <row r="682" spans="3:12" ht="14.1">
      <c r="C682" s="158"/>
      <c r="D682" s="158"/>
      <c r="E682" s="122"/>
      <c r="F682" s="122"/>
      <c r="G682" s="122"/>
      <c r="H682" s="158"/>
      <c r="I682" s="158"/>
      <c r="J682" s="158"/>
      <c r="K682" s="158"/>
      <c r="L682" s="158"/>
    </row>
    <row r="683" spans="3:12" ht="14.1">
      <c r="C683" s="158"/>
      <c r="D683" s="158"/>
      <c r="E683" s="122"/>
      <c r="F683" s="122"/>
      <c r="G683" s="122"/>
      <c r="H683" s="158"/>
      <c r="I683" s="158"/>
      <c r="J683" s="158"/>
      <c r="K683" s="158"/>
      <c r="L683" s="158"/>
    </row>
    <row r="684" spans="3:12" ht="14.1">
      <c r="C684" s="158"/>
      <c r="D684" s="158"/>
      <c r="E684" s="122"/>
      <c r="F684" s="122"/>
      <c r="G684" s="122"/>
      <c r="H684" s="158"/>
      <c r="I684" s="158"/>
      <c r="J684" s="158"/>
      <c r="K684" s="158"/>
      <c r="L684" s="158"/>
    </row>
    <row r="685" spans="3:12" ht="14.1">
      <c r="C685" s="158"/>
      <c r="D685" s="158"/>
      <c r="E685" s="122"/>
      <c r="F685" s="122"/>
      <c r="G685" s="122"/>
      <c r="H685" s="158"/>
      <c r="I685" s="158"/>
      <c r="J685" s="158"/>
      <c r="K685" s="158"/>
      <c r="L685" s="158"/>
    </row>
    <row r="686" spans="3:12" ht="14.1">
      <c r="C686" s="158"/>
      <c r="D686" s="158"/>
      <c r="E686" s="122"/>
      <c r="F686" s="122"/>
      <c r="G686" s="122"/>
      <c r="H686" s="158"/>
      <c r="I686" s="158"/>
      <c r="J686" s="158"/>
      <c r="K686" s="158"/>
      <c r="L686" s="158"/>
    </row>
    <row r="687" spans="3:12" ht="14.1">
      <c r="C687" s="158"/>
      <c r="D687" s="158"/>
      <c r="E687" s="122"/>
      <c r="F687" s="122"/>
      <c r="G687" s="122"/>
      <c r="H687" s="158"/>
      <c r="I687" s="158"/>
      <c r="J687" s="158"/>
      <c r="K687" s="158"/>
      <c r="L687" s="158"/>
    </row>
    <row r="688" spans="3:12" ht="14.1">
      <c r="C688" s="158"/>
      <c r="D688" s="158"/>
      <c r="E688" s="122"/>
      <c r="F688" s="122"/>
      <c r="G688" s="122"/>
      <c r="H688" s="158"/>
      <c r="I688" s="158"/>
      <c r="J688" s="158"/>
      <c r="K688" s="158"/>
      <c r="L688" s="158"/>
    </row>
    <row r="689" spans="3:12" ht="14.1">
      <c r="C689" s="158"/>
      <c r="D689" s="158"/>
      <c r="E689" s="122"/>
      <c r="F689" s="122"/>
      <c r="G689" s="122"/>
      <c r="H689" s="158"/>
      <c r="I689" s="158"/>
      <c r="J689" s="158"/>
      <c r="K689" s="158"/>
      <c r="L689" s="158"/>
    </row>
    <row r="690" spans="3:12" ht="14.1">
      <c r="C690" s="158"/>
      <c r="D690" s="158"/>
      <c r="E690" s="122"/>
      <c r="F690" s="122"/>
      <c r="G690" s="122"/>
      <c r="H690" s="158"/>
      <c r="I690" s="158"/>
      <c r="J690" s="158"/>
      <c r="K690" s="158"/>
      <c r="L690" s="158"/>
    </row>
    <row r="691" spans="3:12" ht="14.1">
      <c r="C691" s="158"/>
      <c r="D691" s="158"/>
      <c r="E691" s="122"/>
      <c r="F691" s="122"/>
      <c r="G691" s="122"/>
      <c r="H691" s="158"/>
      <c r="I691" s="158"/>
      <c r="J691" s="158"/>
      <c r="K691" s="158"/>
      <c r="L691" s="158"/>
    </row>
    <row r="692" spans="3:12" ht="14.1">
      <c r="C692" s="158"/>
      <c r="D692" s="158"/>
      <c r="E692" s="122"/>
      <c r="F692" s="122"/>
      <c r="G692" s="122"/>
      <c r="H692" s="158"/>
      <c r="I692" s="158"/>
      <c r="J692" s="158"/>
      <c r="K692" s="158"/>
      <c r="L692" s="158"/>
    </row>
    <row r="693" spans="3:12" ht="14.1">
      <c r="C693" s="158"/>
      <c r="D693" s="158"/>
      <c r="E693" s="122"/>
      <c r="F693" s="122"/>
      <c r="G693" s="122"/>
      <c r="H693" s="158"/>
      <c r="I693" s="158"/>
      <c r="J693" s="158"/>
      <c r="K693" s="158"/>
      <c r="L693" s="158"/>
    </row>
    <row r="694" spans="3:12" ht="14.1">
      <c r="C694" s="158"/>
      <c r="D694" s="158"/>
      <c r="E694" s="122"/>
      <c r="F694" s="122"/>
      <c r="G694" s="122"/>
      <c r="H694" s="158"/>
      <c r="I694" s="158"/>
      <c r="J694" s="158"/>
      <c r="K694" s="158"/>
      <c r="L694" s="158"/>
    </row>
    <row r="695" spans="3:12" ht="14.1">
      <c r="C695" s="158"/>
      <c r="D695" s="158"/>
      <c r="E695" s="122"/>
      <c r="F695" s="122"/>
      <c r="G695" s="122"/>
      <c r="H695" s="158"/>
      <c r="I695" s="158"/>
      <c r="J695" s="158"/>
      <c r="K695" s="158"/>
      <c r="L695" s="158"/>
    </row>
    <row r="696" spans="3:12" ht="14.1">
      <c r="C696" s="158"/>
      <c r="D696" s="158"/>
      <c r="E696" s="122"/>
      <c r="F696" s="122"/>
      <c r="G696" s="122"/>
      <c r="H696" s="158"/>
      <c r="I696" s="158"/>
      <c r="J696" s="158"/>
      <c r="K696" s="158"/>
      <c r="L696" s="158"/>
    </row>
    <row r="697" spans="3:12" ht="14.1">
      <c r="C697" s="158"/>
      <c r="D697" s="158"/>
      <c r="E697" s="122"/>
      <c r="F697" s="122"/>
      <c r="G697" s="122"/>
      <c r="H697" s="158"/>
      <c r="I697" s="158"/>
      <c r="J697" s="158"/>
      <c r="K697" s="158"/>
      <c r="L697" s="158"/>
    </row>
    <row r="698" spans="3:12" ht="14.1">
      <c r="C698" s="158"/>
      <c r="D698" s="158"/>
      <c r="E698" s="122"/>
      <c r="F698" s="122"/>
      <c r="G698" s="122"/>
      <c r="H698" s="158"/>
      <c r="I698" s="158"/>
      <c r="J698" s="158"/>
      <c r="K698" s="158"/>
      <c r="L698" s="158"/>
    </row>
    <row r="699" spans="3:12" ht="14.1">
      <c r="C699" s="158"/>
      <c r="D699" s="158"/>
      <c r="E699" s="122"/>
      <c r="F699" s="122"/>
      <c r="G699" s="122"/>
      <c r="H699" s="158"/>
      <c r="I699" s="158"/>
      <c r="J699" s="158"/>
      <c r="K699" s="158"/>
      <c r="L699" s="158"/>
    </row>
    <row r="700" spans="3:12" ht="14.1">
      <c r="C700" s="158"/>
      <c r="D700" s="158"/>
      <c r="E700" s="122"/>
      <c r="F700" s="122"/>
      <c r="G700" s="122"/>
      <c r="H700" s="158"/>
      <c r="I700" s="158"/>
      <c r="J700" s="158"/>
      <c r="K700" s="158"/>
      <c r="L700" s="158"/>
    </row>
    <row r="701" spans="3:12" ht="14.1">
      <c r="C701" s="158"/>
      <c r="D701" s="158"/>
      <c r="E701" s="122"/>
      <c r="F701" s="122"/>
      <c r="G701" s="122"/>
      <c r="H701" s="158"/>
      <c r="I701" s="158"/>
      <c r="J701" s="158"/>
      <c r="K701" s="158"/>
      <c r="L701" s="158"/>
    </row>
    <row r="702" spans="3:12" ht="14.1">
      <c r="C702" s="158"/>
      <c r="D702" s="158"/>
      <c r="E702" s="122"/>
      <c r="F702" s="122"/>
      <c r="G702" s="122"/>
      <c r="H702" s="158"/>
      <c r="I702" s="158"/>
      <c r="J702" s="158"/>
      <c r="K702" s="158"/>
      <c r="L702" s="158"/>
    </row>
    <row r="703" spans="3:12" ht="14.1">
      <c r="C703" s="158"/>
      <c r="D703" s="158"/>
      <c r="E703" s="122"/>
      <c r="F703" s="122"/>
      <c r="G703" s="122"/>
      <c r="H703" s="158"/>
      <c r="I703" s="158"/>
      <c r="J703" s="158"/>
      <c r="K703" s="158"/>
      <c r="L703" s="158"/>
    </row>
    <row r="704" spans="3:12" ht="14.1">
      <c r="C704" s="158"/>
      <c r="D704" s="158"/>
      <c r="E704" s="122"/>
      <c r="F704" s="122"/>
      <c r="G704" s="122"/>
      <c r="H704" s="158"/>
      <c r="I704" s="158"/>
      <c r="J704" s="158"/>
      <c r="K704" s="158"/>
      <c r="L704" s="158"/>
    </row>
    <row r="705" spans="3:12" ht="14.1">
      <c r="C705" s="158"/>
      <c r="D705" s="158"/>
      <c r="E705" s="122"/>
      <c r="F705" s="122"/>
      <c r="G705" s="122"/>
      <c r="H705" s="158"/>
      <c r="I705" s="158"/>
      <c r="J705" s="158"/>
      <c r="K705" s="158"/>
      <c r="L705" s="158"/>
    </row>
    <row r="706" spans="3:12" ht="14.1">
      <c r="C706" s="158"/>
      <c r="D706" s="158"/>
      <c r="E706" s="122"/>
      <c r="F706" s="122"/>
      <c r="G706" s="122"/>
      <c r="H706" s="158"/>
      <c r="I706" s="158"/>
      <c r="J706" s="158"/>
      <c r="K706" s="158"/>
      <c r="L706" s="158"/>
    </row>
    <row r="707" spans="3:12" ht="14.1">
      <c r="C707" s="158"/>
      <c r="D707" s="158"/>
      <c r="E707" s="122"/>
      <c r="F707" s="122"/>
      <c r="G707" s="122"/>
      <c r="H707" s="158"/>
      <c r="I707" s="158"/>
      <c r="J707" s="158"/>
      <c r="K707" s="158"/>
      <c r="L707" s="158"/>
    </row>
    <row r="708" spans="3:12" ht="14.1">
      <c r="C708" s="158"/>
      <c r="D708" s="158"/>
      <c r="E708" s="122"/>
      <c r="F708" s="122"/>
      <c r="G708" s="122"/>
      <c r="H708" s="158"/>
      <c r="I708" s="158"/>
      <c r="J708" s="158"/>
      <c r="K708" s="158"/>
      <c r="L708" s="158"/>
    </row>
    <row r="709" spans="3:12" ht="14.1">
      <c r="C709" s="158"/>
      <c r="D709" s="158"/>
      <c r="E709" s="122"/>
      <c r="F709" s="122"/>
      <c r="G709" s="122"/>
      <c r="H709" s="158"/>
      <c r="I709" s="158"/>
      <c r="J709" s="158"/>
      <c r="K709" s="158"/>
      <c r="L709" s="158"/>
    </row>
    <row r="710" spans="3:12" ht="14.1">
      <c r="C710" s="158"/>
      <c r="D710" s="158"/>
      <c r="E710" s="122"/>
      <c r="F710" s="122"/>
      <c r="G710" s="122"/>
      <c r="H710" s="158"/>
      <c r="I710" s="158"/>
      <c r="J710" s="158"/>
      <c r="K710" s="158"/>
      <c r="L710" s="158"/>
    </row>
    <row r="711" spans="3:12" ht="14.1">
      <c r="C711" s="158"/>
      <c r="D711" s="158"/>
      <c r="E711" s="122"/>
      <c r="F711" s="122"/>
      <c r="G711" s="122"/>
      <c r="H711" s="158"/>
      <c r="I711" s="158"/>
      <c r="J711" s="158"/>
      <c r="K711" s="158"/>
      <c r="L711" s="158"/>
    </row>
    <row r="712" spans="3:12" ht="14.1">
      <c r="C712" s="158"/>
      <c r="D712" s="158"/>
      <c r="E712" s="122"/>
      <c r="F712" s="122"/>
      <c r="G712" s="122"/>
      <c r="H712" s="158"/>
      <c r="I712" s="158"/>
      <c r="J712" s="158"/>
      <c r="K712" s="158"/>
      <c r="L712" s="158"/>
    </row>
    <row r="713" spans="3:12" ht="14.1">
      <c r="C713" s="158"/>
      <c r="D713" s="158"/>
      <c r="E713" s="122"/>
      <c r="F713" s="122"/>
      <c r="G713" s="122"/>
      <c r="H713" s="158"/>
      <c r="I713" s="158"/>
      <c r="J713" s="158"/>
      <c r="K713" s="158"/>
      <c r="L713" s="158"/>
    </row>
    <row r="714" spans="3:12" ht="14.1">
      <c r="C714" s="158"/>
      <c r="D714" s="158"/>
      <c r="E714" s="122"/>
      <c r="F714" s="122"/>
      <c r="G714" s="122"/>
      <c r="H714" s="158"/>
      <c r="I714" s="158"/>
      <c r="J714" s="158"/>
      <c r="K714" s="158"/>
      <c r="L714" s="158"/>
    </row>
    <row r="715" spans="3:12" ht="14.1">
      <c r="C715" s="158"/>
      <c r="D715" s="158"/>
      <c r="E715" s="122"/>
      <c r="F715" s="122"/>
      <c r="G715" s="122"/>
      <c r="H715" s="158"/>
      <c r="I715" s="158"/>
      <c r="J715" s="158"/>
      <c r="K715" s="158"/>
      <c r="L715" s="158"/>
    </row>
    <row r="716" spans="3:12" ht="14.1">
      <c r="C716" s="158"/>
      <c r="D716" s="158"/>
      <c r="E716" s="122"/>
      <c r="F716" s="122"/>
      <c r="G716" s="122"/>
      <c r="H716" s="158"/>
      <c r="I716" s="158"/>
      <c r="J716" s="158"/>
      <c r="K716" s="158"/>
      <c r="L716" s="158"/>
    </row>
    <row r="717" spans="3:12" ht="14.1">
      <c r="C717" s="158"/>
      <c r="D717" s="158"/>
      <c r="E717" s="122"/>
      <c r="F717" s="122"/>
      <c r="G717" s="122"/>
      <c r="H717" s="158"/>
      <c r="I717" s="158"/>
      <c r="J717" s="158"/>
      <c r="K717" s="158"/>
      <c r="L717" s="158"/>
    </row>
    <row r="718" spans="3:12" ht="14.1">
      <c r="C718" s="158"/>
      <c r="D718" s="158"/>
      <c r="E718" s="122"/>
      <c r="F718" s="122"/>
      <c r="G718" s="122"/>
      <c r="H718" s="158"/>
      <c r="I718" s="158"/>
      <c r="J718" s="158"/>
      <c r="K718" s="158"/>
      <c r="L718" s="158"/>
    </row>
    <row r="719" spans="3:12" ht="14.1">
      <c r="C719" s="158"/>
      <c r="D719" s="158"/>
      <c r="E719" s="122"/>
      <c r="F719" s="122"/>
      <c r="G719" s="122"/>
      <c r="H719" s="158"/>
      <c r="I719" s="158"/>
      <c r="J719" s="158"/>
      <c r="K719" s="158"/>
      <c r="L719" s="158"/>
    </row>
    <row r="720" spans="3:12" ht="14.1">
      <c r="C720" s="158"/>
      <c r="D720" s="158"/>
      <c r="E720" s="122"/>
      <c r="F720" s="122"/>
      <c r="G720" s="122"/>
      <c r="H720" s="158"/>
      <c r="I720" s="158"/>
      <c r="J720" s="158"/>
      <c r="K720" s="158"/>
      <c r="L720" s="158"/>
    </row>
    <row r="721" spans="3:12" ht="14.1">
      <c r="C721" s="158"/>
      <c r="D721" s="158"/>
      <c r="E721" s="122"/>
      <c r="F721" s="122"/>
      <c r="G721" s="122"/>
      <c r="H721" s="158"/>
      <c r="I721" s="158"/>
      <c r="J721" s="158"/>
      <c r="K721" s="158"/>
      <c r="L721" s="158"/>
    </row>
    <row r="722" spans="3:12" ht="14.1">
      <c r="C722" s="158"/>
      <c r="D722" s="158"/>
      <c r="E722" s="122"/>
      <c r="F722" s="122"/>
      <c r="G722" s="122"/>
      <c r="H722" s="158"/>
      <c r="I722" s="158"/>
      <c r="J722" s="158"/>
      <c r="K722" s="158"/>
      <c r="L722" s="158"/>
    </row>
    <row r="723" spans="3:12" ht="14.1">
      <c r="C723" s="158"/>
      <c r="D723" s="158"/>
      <c r="E723" s="122"/>
      <c r="F723" s="122"/>
      <c r="G723" s="122"/>
      <c r="H723" s="158"/>
      <c r="I723" s="158"/>
      <c r="J723" s="158"/>
      <c r="K723" s="158"/>
      <c r="L723" s="158"/>
    </row>
    <row r="724" spans="3:12" ht="14.1">
      <c r="C724" s="158"/>
      <c r="D724" s="158"/>
      <c r="E724" s="122"/>
      <c r="F724" s="122"/>
      <c r="G724" s="122"/>
      <c r="H724" s="158"/>
      <c r="I724" s="158"/>
      <c r="J724" s="158"/>
      <c r="K724" s="158"/>
      <c r="L724" s="158"/>
    </row>
    <row r="725" spans="3:12" ht="14.1">
      <c r="C725" s="158"/>
      <c r="D725" s="158"/>
      <c r="E725" s="122"/>
      <c r="F725" s="122"/>
      <c r="G725" s="122"/>
      <c r="H725" s="158"/>
      <c r="I725" s="158"/>
      <c r="J725" s="158"/>
      <c r="K725" s="158"/>
      <c r="L725" s="158"/>
    </row>
    <row r="726" spans="3:12" ht="14.1">
      <c r="C726" s="158"/>
      <c r="D726" s="158"/>
      <c r="E726" s="122"/>
      <c r="F726" s="122"/>
      <c r="G726" s="122"/>
      <c r="H726" s="158"/>
      <c r="I726" s="158"/>
      <c r="J726" s="158"/>
      <c r="K726" s="158"/>
      <c r="L726" s="158"/>
    </row>
    <row r="727" spans="3:12" ht="14.1">
      <c r="C727" s="158"/>
      <c r="D727" s="158"/>
      <c r="E727" s="122"/>
      <c r="F727" s="122"/>
      <c r="G727" s="122"/>
      <c r="H727" s="158"/>
      <c r="I727" s="158"/>
      <c r="J727" s="158"/>
      <c r="K727" s="158"/>
      <c r="L727" s="158"/>
    </row>
    <row r="728" spans="3:12" ht="14.1">
      <c r="C728" s="158"/>
      <c r="D728" s="158"/>
      <c r="E728" s="122"/>
      <c r="F728" s="122"/>
      <c r="G728" s="122"/>
      <c r="H728" s="158"/>
      <c r="I728" s="158"/>
      <c r="J728" s="158"/>
      <c r="K728" s="158"/>
      <c r="L728" s="158"/>
    </row>
    <row r="729" spans="3:12" ht="14.1">
      <c r="C729" s="158"/>
      <c r="D729" s="158"/>
      <c r="E729" s="122"/>
      <c r="F729" s="122"/>
      <c r="G729" s="122"/>
      <c r="H729" s="158"/>
      <c r="I729" s="158"/>
      <c r="J729" s="158"/>
      <c r="K729" s="158"/>
      <c r="L729" s="158"/>
    </row>
    <row r="730" spans="3:12" ht="14.1">
      <c r="C730" s="158"/>
      <c r="D730" s="158"/>
      <c r="E730" s="122"/>
      <c r="F730" s="122"/>
      <c r="G730" s="122"/>
      <c r="H730" s="158"/>
      <c r="I730" s="158"/>
      <c r="J730" s="158"/>
      <c r="K730" s="158"/>
      <c r="L730" s="158"/>
    </row>
    <row r="731" spans="3:12" ht="14.1">
      <c r="C731" s="158"/>
      <c r="D731" s="158"/>
      <c r="E731" s="122"/>
      <c r="F731" s="122"/>
      <c r="G731" s="122"/>
      <c r="H731" s="158"/>
      <c r="I731" s="158"/>
      <c r="J731" s="158"/>
      <c r="K731" s="158"/>
      <c r="L731" s="158"/>
    </row>
    <row r="732" spans="3:12" ht="14.1">
      <c r="C732" s="158"/>
      <c r="D732" s="158"/>
      <c r="E732" s="122"/>
      <c r="F732" s="122"/>
      <c r="G732" s="122"/>
      <c r="H732" s="158"/>
      <c r="I732" s="158"/>
      <c r="J732" s="158"/>
      <c r="K732" s="158"/>
      <c r="L732" s="158"/>
    </row>
    <row r="733" spans="3:12" ht="14.1">
      <c r="C733" s="158"/>
      <c r="D733" s="158"/>
      <c r="E733" s="122"/>
      <c r="F733" s="122"/>
      <c r="G733" s="122"/>
      <c r="H733" s="158"/>
      <c r="I733" s="158"/>
      <c r="J733" s="158"/>
      <c r="K733" s="158"/>
      <c r="L733" s="158"/>
    </row>
    <row r="734" spans="3:12" ht="14.1">
      <c r="C734" s="158"/>
      <c r="D734" s="158"/>
      <c r="E734" s="122"/>
      <c r="F734" s="122"/>
      <c r="G734" s="122"/>
      <c r="H734" s="158"/>
      <c r="I734" s="158"/>
      <c r="J734" s="158"/>
      <c r="K734" s="158"/>
      <c r="L734" s="158"/>
    </row>
    <row r="735" spans="3:12" ht="14.1">
      <c r="C735" s="158"/>
      <c r="D735" s="158"/>
      <c r="E735" s="122"/>
      <c r="F735" s="122"/>
      <c r="G735" s="122"/>
      <c r="H735" s="158"/>
      <c r="I735" s="158"/>
      <c r="J735" s="158"/>
      <c r="K735" s="158"/>
      <c r="L735" s="158"/>
    </row>
    <row r="736" spans="3:12" ht="14.1">
      <c r="C736" s="158"/>
      <c r="D736" s="158"/>
      <c r="E736" s="122"/>
      <c r="F736" s="122"/>
      <c r="G736" s="122"/>
      <c r="H736" s="158"/>
      <c r="I736" s="158"/>
      <c r="J736" s="158"/>
      <c r="K736" s="158"/>
      <c r="L736" s="158"/>
    </row>
    <row r="737" spans="3:12" ht="14.1">
      <c r="C737" s="158"/>
      <c r="D737" s="158"/>
      <c r="E737" s="122"/>
      <c r="F737" s="122"/>
      <c r="G737" s="122"/>
      <c r="H737" s="158"/>
      <c r="I737" s="158"/>
      <c r="J737" s="158"/>
      <c r="K737" s="158"/>
      <c r="L737" s="158"/>
    </row>
    <row r="738" spans="3:12" ht="14.1">
      <c r="C738" s="158"/>
      <c r="D738" s="158"/>
      <c r="E738" s="122"/>
      <c r="F738" s="122"/>
      <c r="G738" s="122"/>
      <c r="H738" s="158"/>
      <c r="I738" s="158"/>
      <c r="J738" s="158"/>
      <c r="K738" s="158"/>
      <c r="L738" s="158"/>
    </row>
    <row r="739" spans="3:12" ht="14.1">
      <c r="C739" s="158"/>
      <c r="D739" s="158"/>
      <c r="E739" s="122"/>
      <c r="F739" s="122"/>
      <c r="G739" s="122"/>
      <c r="H739" s="158"/>
      <c r="I739" s="158"/>
      <c r="J739" s="158"/>
      <c r="K739" s="158"/>
      <c r="L739" s="158"/>
    </row>
    <row r="740" spans="3:12" ht="14.1">
      <c r="C740" s="158"/>
      <c r="D740" s="158"/>
      <c r="E740" s="122"/>
      <c r="F740" s="122"/>
      <c r="G740" s="122"/>
      <c r="H740" s="158"/>
      <c r="I740" s="158"/>
      <c r="J740" s="158"/>
      <c r="K740" s="158"/>
      <c r="L740" s="158"/>
    </row>
    <row r="741" spans="3:12" ht="14.1">
      <c r="C741" s="158"/>
      <c r="D741" s="158"/>
      <c r="E741" s="122"/>
      <c r="F741" s="122"/>
      <c r="G741" s="122"/>
      <c r="H741" s="158"/>
      <c r="I741" s="158"/>
      <c r="J741" s="158"/>
      <c r="K741" s="158"/>
      <c r="L741" s="158"/>
    </row>
    <row r="742" spans="3:12" ht="14.1">
      <c r="C742" s="158"/>
      <c r="D742" s="158"/>
      <c r="E742" s="122"/>
      <c r="F742" s="122"/>
      <c r="G742" s="122"/>
      <c r="H742" s="158"/>
      <c r="I742" s="158"/>
      <c r="J742" s="158"/>
      <c r="K742" s="158"/>
      <c r="L742" s="158"/>
    </row>
    <row r="743" spans="3:12" ht="14.1">
      <c r="C743" s="158"/>
      <c r="D743" s="158"/>
      <c r="E743" s="122"/>
      <c r="F743" s="122"/>
      <c r="G743" s="122"/>
      <c r="H743" s="158"/>
      <c r="I743" s="158"/>
      <c r="J743" s="158"/>
      <c r="K743" s="158"/>
      <c r="L743" s="158"/>
    </row>
    <row r="744" spans="3:12" ht="14.1">
      <c r="C744" s="158"/>
      <c r="D744" s="158"/>
      <c r="E744" s="122"/>
      <c r="F744" s="122"/>
      <c r="G744" s="122"/>
      <c r="H744" s="158"/>
      <c r="I744" s="158"/>
      <c r="J744" s="158"/>
      <c r="K744" s="158"/>
      <c r="L744" s="158"/>
    </row>
    <row r="745" spans="3:12" ht="14.1">
      <c r="C745" s="158"/>
      <c r="D745" s="158"/>
      <c r="E745" s="122"/>
      <c r="F745" s="122"/>
      <c r="G745" s="122"/>
      <c r="H745" s="158"/>
      <c r="I745" s="158"/>
      <c r="J745" s="158"/>
      <c r="K745" s="158"/>
      <c r="L745" s="158"/>
    </row>
    <row r="746" spans="3:12" ht="14.1">
      <c r="C746" s="158"/>
      <c r="D746" s="158"/>
      <c r="E746" s="122"/>
      <c r="F746" s="122"/>
      <c r="G746" s="122"/>
      <c r="H746" s="158"/>
      <c r="I746" s="158"/>
      <c r="J746" s="158"/>
      <c r="K746" s="158"/>
      <c r="L746" s="158"/>
    </row>
    <row r="747" spans="3:12" ht="14.1">
      <c r="C747" s="158"/>
      <c r="D747" s="158"/>
      <c r="E747" s="122"/>
      <c r="F747" s="122"/>
      <c r="G747" s="122"/>
      <c r="H747" s="158"/>
      <c r="I747" s="158"/>
      <c r="J747" s="158"/>
      <c r="K747" s="158"/>
      <c r="L747" s="158"/>
    </row>
    <row r="748" spans="3:12" ht="14.1">
      <c r="C748" s="158"/>
      <c r="D748" s="158"/>
      <c r="E748" s="122"/>
      <c r="F748" s="122"/>
      <c r="G748" s="122"/>
      <c r="H748" s="158"/>
      <c r="I748" s="158"/>
      <c r="J748" s="158"/>
      <c r="K748" s="158"/>
      <c r="L748" s="158"/>
    </row>
    <row r="749" spans="3:12" ht="14.1">
      <c r="C749" s="158"/>
      <c r="D749" s="158"/>
      <c r="E749" s="122"/>
      <c r="F749" s="122"/>
      <c r="G749" s="122"/>
      <c r="H749" s="158"/>
      <c r="I749" s="158"/>
      <c r="J749" s="158"/>
      <c r="K749" s="158"/>
      <c r="L749" s="158"/>
    </row>
    <row r="750" spans="3:12" ht="14.1">
      <c r="C750" s="158"/>
      <c r="D750" s="158"/>
      <c r="E750" s="122"/>
      <c r="F750" s="122"/>
      <c r="G750" s="122"/>
      <c r="H750" s="158"/>
      <c r="I750" s="158"/>
      <c r="J750" s="158"/>
      <c r="K750" s="158"/>
      <c r="L750" s="158"/>
    </row>
    <row r="751" spans="3:12" ht="14.1">
      <c r="C751" s="158"/>
      <c r="D751" s="158"/>
      <c r="E751" s="122"/>
      <c r="F751" s="122"/>
      <c r="G751" s="122"/>
      <c r="H751" s="158"/>
      <c r="I751" s="158"/>
      <c r="J751" s="158"/>
      <c r="K751" s="158"/>
      <c r="L751" s="158"/>
    </row>
    <row r="752" spans="3:12" ht="14.1">
      <c r="C752" s="158"/>
      <c r="D752" s="158"/>
      <c r="E752" s="122"/>
      <c r="F752" s="122"/>
      <c r="G752" s="122"/>
      <c r="H752" s="158"/>
      <c r="I752" s="158"/>
      <c r="J752" s="158"/>
      <c r="K752" s="158"/>
      <c r="L752" s="158"/>
    </row>
    <row r="753" spans="3:12" ht="14.1">
      <c r="C753" s="158"/>
      <c r="D753" s="158"/>
      <c r="E753" s="122"/>
      <c r="F753" s="122"/>
      <c r="G753" s="122"/>
      <c r="H753" s="158"/>
      <c r="I753" s="158"/>
      <c r="J753" s="158"/>
      <c r="K753" s="158"/>
      <c r="L753" s="158"/>
    </row>
    <row r="754" spans="3:12" ht="14.1">
      <c r="C754" s="158"/>
      <c r="D754" s="158"/>
      <c r="E754" s="122"/>
      <c r="F754" s="122"/>
      <c r="G754" s="122"/>
      <c r="H754" s="158"/>
      <c r="I754" s="158"/>
      <c r="J754" s="158"/>
      <c r="K754" s="158"/>
      <c r="L754" s="158"/>
    </row>
    <row r="755" spans="3:12" ht="14.1">
      <c r="C755" s="158"/>
      <c r="D755" s="158"/>
      <c r="E755" s="122"/>
      <c r="F755" s="122"/>
      <c r="G755" s="122"/>
      <c r="H755" s="158"/>
      <c r="I755" s="158"/>
      <c r="J755" s="158"/>
      <c r="K755" s="158"/>
      <c r="L755" s="158"/>
    </row>
    <row r="756" spans="3:12" ht="14.1">
      <c r="C756" s="158"/>
      <c r="D756" s="158"/>
      <c r="E756" s="122"/>
      <c r="F756" s="122"/>
      <c r="G756" s="122"/>
      <c r="H756" s="158"/>
      <c r="I756" s="158"/>
      <c r="J756" s="158"/>
      <c r="K756" s="158"/>
      <c r="L756" s="158"/>
    </row>
    <row r="757" spans="3:12" ht="14.1">
      <c r="C757" s="158"/>
      <c r="D757" s="158"/>
      <c r="E757" s="122"/>
      <c r="F757" s="122"/>
      <c r="G757" s="122"/>
      <c r="H757" s="158"/>
      <c r="I757" s="158"/>
      <c r="J757" s="158"/>
      <c r="K757" s="158"/>
      <c r="L757" s="158"/>
    </row>
    <row r="758" spans="3:12" ht="14.1">
      <c r="C758" s="158"/>
      <c r="D758" s="158"/>
      <c r="E758" s="122"/>
      <c r="F758" s="122"/>
      <c r="G758" s="122"/>
      <c r="H758" s="158"/>
      <c r="I758" s="158"/>
      <c r="J758" s="158"/>
      <c r="K758" s="158"/>
      <c r="L758" s="158"/>
    </row>
    <row r="759" spans="3:12" ht="14.1">
      <c r="C759" s="158"/>
      <c r="D759" s="158"/>
      <c r="E759" s="122"/>
      <c r="F759" s="122"/>
      <c r="G759" s="122"/>
      <c r="H759" s="158"/>
      <c r="I759" s="158"/>
      <c r="J759" s="158"/>
      <c r="K759" s="158"/>
      <c r="L759" s="158"/>
    </row>
    <row r="760" spans="3:12" ht="14.1">
      <c r="C760" s="158"/>
      <c r="D760" s="158"/>
      <c r="E760" s="122"/>
      <c r="F760" s="122"/>
      <c r="G760" s="122"/>
      <c r="H760" s="158"/>
      <c r="I760" s="158"/>
      <c r="J760" s="158"/>
      <c r="K760" s="158"/>
      <c r="L760" s="158"/>
    </row>
    <row r="761" spans="3:12" ht="14.1">
      <c r="C761" s="158"/>
      <c r="D761" s="158"/>
      <c r="E761" s="122"/>
      <c r="F761" s="122"/>
      <c r="G761" s="122"/>
      <c r="H761" s="158"/>
      <c r="I761" s="158"/>
      <c r="J761" s="158"/>
      <c r="K761" s="158"/>
      <c r="L761" s="158"/>
    </row>
    <row r="762" spans="3:12" ht="14.1">
      <c r="C762" s="158"/>
      <c r="D762" s="158"/>
      <c r="E762" s="122"/>
      <c r="F762" s="122"/>
      <c r="G762" s="122"/>
      <c r="H762" s="158"/>
      <c r="I762" s="158"/>
      <c r="J762" s="158"/>
      <c r="K762" s="158"/>
      <c r="L762" s="158"/>
    </row>
    <row r="763" spans="3:12" ht="14.1">
      <c r="C763" s="158"/>
      <c r="D763" s="158"/>
      <c r="E763" s="122"/>
      <c r="F763" s="122"/>
      <c r="G763" s="122"/>
      <c r="H763" s="158"/>
      <c r="I763" s="158"/>
      <c r="J763" s="158"/>
      <c r="K763" s="158"/>
      <c r="L763" s="158"/>
    </row>
    <row r="764" spans="3:12" ht="14.1">
      <c r="C764" s="158"/>
      <c r="D764" s="158"/>
      <c r="E764" s="122"/>
      <c r="F764" s="122"/>
      <c r="G764" s="122"/>
      <c r="H764" s="158"/>
      <c r="I764" s="158"/>
      <c r="J764" s="158"/>
      <c r="K764" s="158"/>
      <c r="L764" s="158"/>
    </row>
    <row r="765" spans="3:12" ht="14.1">
      <c r="C765" s="158"/>
      <c r="D765" s="158"/>
      <c r="E765" s="122"/>
      <c r="F765" s="122"/>
      <c r="G765" s="122"/>
      <c r="H765" s="158"/>
      <c r="I765" s="158"/>
      <c r="J765" s="158"/>
      <c r="K765" s="158"/>
      <c r="L765" s="158"/>
    </row>
    <row r="766" spans="3:12" ht="14.1">
      <c r="C766" s="158"/>
      <c r="D766" s="158"/>
      <c r="E766" s="122"/>
      <c r="F766" s="122"/>
      <c r="G766" s="122"/>
      <c r="H766" s="158"/>
      <c r="I766" s="158"/>
      <c r="J766" s="158"/>
      <c r="K766" s="158"/>
      <c r="L766" s="158"/>
    </row>
    <row r="767" spans="3:12" ht="14.1">
      <c r="C767" s="158"/>
      <c r="D767" s="158"/>
      <c r="E767" s="122"/>
      <c r="F767" s="122"/>
      <c r="G767" s="122"/>
      <c r="H767" s="158"/>
      <c r="I767" s="158"/>
      <c r="J767" s="158"/>
      <c r="K767" s="158"/>
      <c r="L767" s="158"/>
    </row>
    <row r="768" spans="3:12" ht="14.1">
      <c r="C768" s="158"/>
      <c r="D768" s="158"/>
      <c r="E768" s="122"/>
      <c r="F768" s="122"/>
      <c r="G768" s="122"/>
      <c r="H768" s="158"/>
      <c r="I768" s="158"/>
      <c r="J768" s="158"/>
      <c r="K768" s="158"/>
      <c r="L768" s="158"/>
    </row>
    <row r="769" spans="3:12" ht="14.1">
      <c r="C769" s="158"/>
      <c r="D769" s="158"/>
      <c r="E769" s="122"/>
      <c r="F769" s="122"/>
      <c r="G769" s="122"/>
      <c r="H769" s="158"/>
      <c r="I769" s="158"/>
      <c r="J769" s="158"/>
      <c r="K769" s="158"/>
      <c r="L769" s="158"/>
    </row>
    <row r="770" spans="3:12" ht="14.1">
      <c r="C770" s="158"/>
      <c r="D770" s="158"/>
      <c r="E770" s="122"/>
      <c r="F770" s="122"/>
      <c r="G770" s="122"/>
      <c r="H770" s="158"/>
      <c r="I770" s="158"/>
      <c r="J770" s="158"/>
      <c r="K770" s="158"/>
      <c r="L770" s="158"/>
    </row>
    <row r="771" spans="3:12" ht="14.1">
      <c r="C771" s="158"/>
      <c r="D771" s="158"/>
      <c r="E771" s="122"/>
      <c r="F771" s="122"/>
      <c r="G771" s="122"/>
      <c r="H771" s="158"/>
      <c r="I771" s="158"/>
      <c r="J771" s="158"/>
      <c r="K771" s="158"/>
      <c r="L771" s="158"/>
    </row>
    <row r="772" spans="3:12" ht="14.1">
      <c r="C772" s="158"/>
      <c r="D772" s="158"/>
      <c r="E772" s="122"/>
      <c r="F772" s="122"/>
      <c r="G772" s="122"/>
      <c r="H772" s="158"/>
      <c r="I772" s="158"/>
      <c r="J772" s="158"/>
      <c r="K772" s="158"/>
      <c r="L772" s="158"/>
    </row>
    <row r="773" spans="3:12" ht="14.1">
      <c r="C773" s="158"/>
      <c r="D773" s="158"/>
      <c r="E773" s="122"/>
      <c r="F773" s="122"/>
      <c r="G773" s="122"/>
      <c r="H773" s="158"/>
      <c r="I773" s="158"/>
      <c r="J773" s="158"/>
      <c r="K773" s="158"/>
      <c r="L773" s="158"/>
    </row>
    <row r="774" spans="3:12" ht="14.1">
      <c r="C774" s="158"/>
      <c r="D774" s="158"/>
      <c r="E774" s="122"/>
      <c r="F774" s="122"/>
      <c r="G774" s="122"/>
      <c r="H774" s="158"/>
      <c r="I774" s="158"/>
      <c r="J774" s="158"/>
      <c r="K774" s="158"/>
      <c r="L774" s="158"/>
    </row>
    <row r="775" spans="3:12" ht="14.1">
      <c r="C775" s="158"/>
      <c r="D775" s="158"/>
      <c r="E775" s="122"/>
      <c r="F775" s="122"/>
      <c r="G775" s="122"/>
      <c r="H775" s="158"/>
      <c r="I775" s="158"/>
      <c r="J775" s="158"/>
      <c r="K775" s="158"/>
      <c r="L775" s="158"/>
    </row>
    <row r="776" spans="3:12" ht="14.1">
      <c r="C776" s="158"/>
      <c r="D776" s="158"/>
      <c r="E776" s="122"/>
      <c r="F776" s="122"/>
      <c r="G776" s="122"/>
      <c r="H776" s="158"/>
      <c r="I776" s="158"/>
      <c r="J776" s="158"/>
      <c r="K776" s="158"/>
      <c r="L776" s="158"/>
    </row>
    <row r="777" spans="3:12" ht="14.1">
      <c r="C777" s="158"/>
      <c r="D777" s="158"/>
      <c r="E777" s="122"/>
      <c r="F777" s="122"/>
      <c r="G777" s="122"/>
      <c r="H777" s="158"/>
      <c r="I777" s="158"/>
      <c r="J777" s="158"/>
      <c r="K777" s="158"/>
      <c r="L777" s="158"/>
    </row>
    <row r="778" spans="3:12" ht="14.1">
      <c r="C778" s="158"/>
      <c r="D778" s="158"/>
      <c r="E778" s="122"/>
      <c r="F778" s="122"/>
      <c r="G778" s="122"/>
      <c r="H778" s="158"/>
      <c r="I778" s="158"/>
      <c r="J778" s="158"/>
      <c r="K778" s="158"/>
      <c r="L778" s="158"/>
    </row>
    <row r="779" spans="3:12" ht="14.1">
      <c r="C779" s="158"/>
      <c r="D779" s="158"/>
      <c r="E779" s="122"/>
      <c r="F779" s="122"/>
      <c r="G779" s="122"/>
      <c r="H779" s="158"/>
      <c r="I779" s="158"/>
      <c r="J779" s="158"/>
      <c r="K779" s="158"/>
      <c r="L779" s="158"/>
    </row>
    <row r="780" spans="3:12" ht="14.1">
      <c r="C780" s="158"/>
      <c r="D780" s="158"/>
      <c r="E780" s="122"/>
      <c r="F780" s="122"/>
      <c r="G780" s="122"/>
      <c r="H780" s="158"/>
      <c r="I780" s="158"/>
      <c r="J780" s="158"/>
      <c r="K780" s="158"/>
      <c r="L780" s="158"/>
    </row>
    <row r="781" spans="3:12" ht="14.1">
      <c r="C781" s="158"/>
      <c r="D781" s="158"/>
      <c r="E781" s="122"/>
      <c r="F781" s="122"/>
      <c r="G781" s="122"/>
      <c r="H781" s="158"/>
      <c r="I781" s="158"/>
      <c r="J781" s="158"/>
      <c r="K781" s="158"/>
      <c r="L781" s="158"/>
    </row>
    <row r="782" spans="3:12" ht="14.1">
      <c r="C782" s="158"/>
      <c r="D782" s="158"/>
      <c r="E782" s="122"/>
      <c r="F782" s="122"/>
      <c r="G782" s="122"/>
      <c r="H782" s="158"/>
      <c r="I782" s="158"/>
      <c r="J782" s="158"/>
      <c r="K782" s="158"/>
      <c r="L782" s="158"/>
    </row>
    <row r="783" spans="3:12" ht="14.1">
      <c r="C783" s="158"/>
      <c r="D783" s="158"/>
      <c r="E783" s="122"/>
      <c r="F783" s="122"/>
      <c r="G783" s="122"/>
      <c r="H783" s="158"/>
      <c r="I783" s="158"/>
      <c r="J783" s="158"/>
      <c r="K783" s="158"/>
      <c r="L783" s="158"/>
    </row>
    <row r="784" spans="3:12" ht="14.1">
      <c r="C784" s="158"/>
      <c r="D784" s="158"/>
      <c r="E784" s="122"/>
      <c r="F784" s="122"/>
      <c r="G784" s="122"/>
      <c r="H784" s="158"/>
      <c r="I784" s="158"/>
      <c r="J784" s="158"/>
      <c r="K784" s="158"/>
      <c r="L784" s="158"/>
    </row>
    <row r="785" spans="3:12" ht="14.1">
      <c r="C785" s="158"/>
      <c r="D785" s="158"/>
      <c r="E785" s="122"/>
      <c r="F785" s="122"/>
      <c r="G785" s="122"/>
      <c r="H785" s="158"/>
      <c r="I785" s="158"/>
      <c r="J785" s="158"/>
      <c r="K785" s="158"/>
      <c r="L785" s="158"/>
    </row>
    <row r="786" spans="3:12" ht="14.1">
      <c r="C786" s="158"/>
      <c r="D786" s="158"/>
      <c r="E786" s="122"/>
      <c r="F786" s="122"/>
      <c r="G786" s="122"/>
      <c r="H786" s="158"/>
      <c r="I786" s="158"/>
      <c r="J786" s="158"/>
      <c r="K786" s="158"/>
      <c r="L786" s="158"/>
    </row>
    <row r="787" spans="3:12" ht="14.1">
      <c r="C787" s="158"/>
      <c r="D787" s="158"/>
      <c r="E787" s="122"/>
      <c r="F787" s="122"/>
      <c r="G787" s="122"/>
      <c r="H787" s="158"/>
      <c r="I787" s="158"/>
      <c r="J787" s="158"/>
      <c r="K787" s="158"/>
      <c r="L787" s="158"/>
    </row>
    <row r="788" spans="3:12" ht="14.1">
      <c r="C788" s="158"/>
      <c r="D788" s="158"/>
      <c r="E788" s="122"/>
      <c r="F788" s="122"/>
      <c r="G788" s="122"/>
      <c r="H788" s="158"/>
      <c r="I788" s="158"/>
      <c r="J788" s="158"/>
      <c r="K788" s="158"/>
      <c r="L788" s="158"/>
    </row>
    <row r="789" spans="3:12" ht="14.1">
      <c r="C789" s="158"/>
      <c r="D789" s="158"/>
      <c r="E789" s="122"/>
      <c r="F789" s="122"/>
      <c r="G789" s="122"/>
      <c r="H789" s="158"/>
      <c r="I789" s="158"/>
      <c r="J789" s="158"/>
      <c r="K789" s="158"/>
      <c r="L789" s="158"/>
    </row>
    <row r="790" spans="3:12" ht="14.1">
      <c r="C790" s="158"/>
      <c r="D790" s="158"/>
      <c r="E790" s="122"/>
      <c r="F790" s="122"/>
      <c r="G790" s="122"/>
      <c r="H790" s="158"/>
      <c r="I790" s="158"/>
      <c r="J790" s="158"/>
      <c r="K790" s="158"/>
      <c r="L790" s="158"/>
    </row>
    <row r="791" spans="3:12" ht="14.1">
      <c r="C791" s="158"/>
      <c r="D791" s="158"/>
      <c r="E791" s="122"/>
      <c r="F791" s="122"/>
      <c r="G791" s="122"/>
      <c r="H791" s="158"/>
      <c r="I791" s="158"/>
      <c r="J791" s="158"/>
      <c r="K791" s="158"/>
      <c r="L791" s="158"/>
    </row>
    <row r="792" spans="3:12" ht="14.1">
      <c r="C792" s="158"/>
      <c r="D792" s="158"/>
      <c r="E792" s="122"/>
      <c r="F792" s="122"/>
      <c r="G792" s="122"/>
      <c r="H792" s="158"/>
      <c r="I792" s="158"/>
      <c r="J792" s="158"/>
      <c r="K792" s="158"/>
      <c r="L792" s="158"/>
    </row>
    <row r="793" spans="3:12" ht="14.1">
      <c r="C793" s="158"/>
      <c r="D793" s="158"/>
      <c r="E793" s="122"/>
      <c r="F793" s="122"/>
      <c r="G793" s="122"/>
      <c r="H793" s="158"/>
      <c r="I793" s="158"/>
      <c r="J793" s="158"/>
      <c r="K793" s="158"/>
      <c r="L793" s="158"/>
    </row>
    <row r="794" spans="3:12" ht="14.1">
      <c r="C794" s="158"/>
      <c r="D794" s="158"/>
      <c r="E794" s="122"/>
      <c r="F794" s="122"/>
      <c r="G794" s="122"/>
      <c r="H794" s="158"/>
      <c r="I794" s="158"/>
      <c r="J794" s="158"/>
      <c r="K794" s="158"/>
      <c r="L794" s="158"/>
    </row>
    <row r="795" spans="3:12" ht="14.1">
      <c r="C795" s="158"/>
      <c r="D795" s="158"/>
      <c r="E795" s="122"/>
      <c r="F795" s="122"/>
      <c r="G795" s="122"/>
      <c r="H795" s="158"/>
      <c r="I795" s="158"/>
      <c r="J795" s="158"/>
      <c r="K795" s="158"/>
      <c r="L795" s="158"/>
    </row>
    <row r="796" spans="3:12" ht="14.1">
      <c r="C796" s="158"/>
      <c r="D796" s="158"/>
      <c r="E796" s="122"/>
      <c r="F796" s="122"/>
      <c r="G796" s="122"/>
      <c r="H796" s="158"/>
      <c r="I796" s="158"/>
      <c r="J796" s="158"/>
      <c r="K796" s="158"/>
      <c r="L796" s="158"/>
    </row>
    <row r="797" spans="3:12" ht="14.1">
      <c r="C797" s="158"/>
      <c r="D797" s="158"/>
      <c r="E797" s="122"/>
      <c r="F797" s="122"/>
      <c r="G797" s="122"/>
      <c r="H797" s="158"/>
      <c r="I797" s="158"/>
      <c r="J797" s="158"/>
      <c r="K797" s="158"/>
      <c r="L797" s="158"/>
    </row>
    <row r="798" spans="3:12" ht="14.1">
      <c r="C798" s="158"/>
      <c r="D798" s="158"/>
      <c r="E798" s="122"/>
      <c r="F798" s="122"/>
      <c r="G798" s="122"/>
      <c r="H798" s="158"/>
      <c r="I798" s="158"/>
      <c r="J798" s="158"/>
      <c r="K798" s="158"/>
      <c r="L798" s="158"/>
    </row>
    <row r="799" spans="3:12" ht="14.1">
      <c r="C799" s="158"/>
      <c r="D799" s="158"/>
      <c r="E799" s="122"/>
      <c r="F799" s="122"/>
      <c r="G799" s="122"/>
      <c r="H799" s="158"/>
      <c r="I799" s="158"/>
      <c r="J799" s="158"/>
      <c r="K799" s="158"/>
      <c r="L799" s="158"/>
    </row>
    <row r="800" spans="3:12" ht="14.1">
      <c r="C800" s="158"/>
      <c r="D800" s="158"/>
      <c r="E800" s="122"/>
      <c r="F800" s="122"/>
      <c r="G800" s="122"/>
      <c r="H800" s="158"/>
      <c r="I800" s="158"/>
      <c r="J800" s="158"/>
      <c r="K800" s="158"/>
      <c r="L800" s="158"/>
    </row>
    <row r="801" spans="3:12" ht="14.1">
      <c r="C801" s="158"/>
      <c r="D801" s="158"/>
      <c r="E801" s="122"/>
      <c r="F801" s="122"/>
      <c r="G801" s="122"/>
      <c r="H801" s="158"/>
      <c r="I801" s="158"/>
      <c r="J801" s="158"/>
      <c r="K801" s="158"/>
      <c r="L801" s="158"/>
    </row>
    <row r="802" spans="3:12" ht="14.1">
      <c r="C802" s="158"/>
      <c r="D802" s="158"/>
      <c r="E802" s="122"/>
      <c r="F802" s="122"/>
      <c r="G802" s="122"/>
      <c r="H802" s="158"/>
      <c r="I802" s="158"/>
      <c r="J802" s="158"/>
      <c r="K802" s="158"/>
      <c r="L802" s="158"/>
    </row>
    <row r="803" spans="3:12" ht="14.1">
      <c r="C803" s="158"/>
      <c r="D803" s="158"/>
      <c r="E803" s="122"/>
      <c r="F803" s="122"/>
      <c r="G803" s="122"/>
      <c r="H803" s="158"/>
      <c r="I803" s="158"/>
      <c r="J803" s="158"/>
      <c r="K803" s="158"/>
      <c r="L803" s="158"/>
    </row>
    <row r="804" spans="3:12" ht="14.1">
      <c r="C804" s="158"/>
      <c r="D804" s="158"/>
      <c r="E804" s="122"/>
      <c r="F804" s="122"/>
      <c r="G804" s="122"/>
      <c r="H804" s="158"/>
      <c r="I804" s="158"/>
      <c r="J804" s="158"/>
      <c r="K804" s="158"/>
      <c r="L804" s="158"/>
    </row>
    <row r="805" spans="3:12" ht="14.1">
      <c r="C805" s="158"/>
      <c r="D805" s="158"/>
      <c r="E805" s="122"/>
      <c r="F805" s="122"/>
      <c r="G805" s="122"/>
      <c r="H805" s="158"/>
      <c r="I805" s="158"/>
      <c r="J805" s="158"/>
      <c r="K805" s="158"/>
      <c r="L805" s="158"/>
    </row>
    <row r="806" spans="3:12" ht="14.1">
      <c r="C806" s="158"/>
      <c r="D806" s="158"/>
      <c r="E806" s="122"/>
      <c r="F806" s="122"/>
      <c r="G806" s="122"/>
      <c r="H806" s="158"/>
      <c r="I806" s="158"/>
      <c r="J806" s="158"/>
      <c r="K806" s="158"/>
      <c r="L806" s="158"/>
    </row>
    <row r="807" spans="3:12" ht="14.1">
      <c r="C807" s="158"/>
      <c r="D807" s="158"/>
      <c r="E807" s="122"/>
      <c r="F807" s="122"/>
      <c r="G807" s="122"/>
      <c r="H807" s="158"/>
      <c r="I807" s="158"/>
      <c r="J807" s="158"/>
      <c r="K807" s="158"/>
      <c r="L807" s="158"/>
    </row>
    <row r="808" spans="3:12" ht="14.1">
      <c r="C808" s="158"/>
      <c r="D808" s="158"/>
      <c r="E808" s="122"/>
      <c r="F808" s="122"/>
      <c r="G808" s="122"/>
      <c r="H808" s="158"/>
      <c r="I808" s="158"/>
      <c r="J808" s="158"/>
      <c r="K808" s="158"/>
      <c r="L808" s="158"/>
    </row>
    <row r="809" spans="3:12" ht="14.1">
      <c r="C809" s="158"/>
      <c r="D809" s="158"/>
      <c r="E809" s="122"/>
      <c r="F809" s="122"/>
      <c r="G809" s="122"/>
      <c r="H809" s="158"/>
      <c r="I809" s="158"/>
      <c r="J809" s="158"/>
      <c r="K809" s="158"/>
      <c r="L809" s="158"/>
    </row>
    <row r="810" spans="3:12" ht="14.1">
      <c r="C810" s="158"/>
      <c r="D810" s="158"/>
      <c r="E810" s="122"/>
      <c r="F810" s="122"/>
      <c r="G810" s="122"/>
      <c r="H810" s="158"/>
      <c r="I810" s="158"/>
      <c r="J810" s="158"/>
      <c r="K810" s="158"/>
      <c r="L810" s="158"/>
    </row>
    <row r="811" spans="3:12" ht="14.1">
      <c r="C811" s="158"/>
      <c r="D811" s="158"/>
      <c r="E811" s="122"/>
      <c r="F811" s="122"/>
      <c r="G811" s="122"/>
      <c r="H811" s="158"/>
      <c r="I811" s="158"/>
      <c r="J811" s="158"/>
      <c r="K811" s="158"/>
      <c r="L811" s="158"/>
    </row>
    <row r="812" spans="3:12" ht="14.1">
      <c r="C812" s="158"/>
      <c r="D812" s="158"/>
      <c r="E812" s="122"/>
      <c r="F812" s="122"/>
      <c r="G812" s="122"/>
      <c r="H812" s="158"/>
      <c r="I812" s="158"/>
      <c r="J812" s="158"/>
      <c r="K812" s="158"/>
      <c r="L812" s="158"/>
    </row>
    <row r="813" spans="3:12" ht="14.1">
      <c r="C813" s="158"/>
      <c r="D813" s="158"/>
      <c r="E813" s="122"/>
      <c r="F813" s="122"/>
      <c r="G813" s="122"/>
      <c r="H813" s="158"/>
      <c r="I813" s="158"/>
      <c r="J813" s="158"/>
      <c r="K813" s="158"/>
      <c r="L813" s="158"/>
    </row>
    <row r="814" spans="3:12" ht="14.1">
      <c r="C814" s="158"/>
      <c r="D814" s="158"/>
      <c r="E814" s="122"/>
      <c r="F814" s="122"/>
      <c r="G814" s="122"/>
      <c r="H814" s="158"/>
      <c r="I814" s="158"/>
      <c r="J814" s="158"/>
      <c r="K814" s="158"/>
      <c r="L814" s="158"/>
    </row>
    <row r="815" spans="3:12" ht="14.1">
      <c r="C815" s="158"/>
      <c r="D815" s="158"/>
      <c r="E815" s="122"/>
      <c r="F815" s="122"/>
      <c r="G815" s="122"/>
      <c r="H815" s="158"/>
      <c r="I815" s="158"/>
      <c r="J815" s="158"/>
      <c r="K815" s="158"/>
      <c r="L815" s="158"/>
    </row>
    <row r="816" spans="3:12" ht="14.1">
      <c r="C816" s="158"/>
      <c r="D816" s="158"/>
      <c r="E816" s="122"/>
      <c r="F816" s="122"/>
      <c r="G816" s="122"/>
      <c r="H816" s="158"/>
      <c r="I816" s="158"/>
      <c r="J816" s="158"/>
      <c r="K816" s="158"/>
      <c r="L816" s="158"/>
    </row>
    <row r="817" spans="3:12" ht="14.1">
      <c r="C817" s="158"/>
      <c r="D817" s="158"/>
      <c r="E817" s="122"/>
      <c r="F817" s="122"/>
      <c r="G817" s="122"/>
      <c r="H817" s="158"/>
      <c r="I817" s="158"/>
      <c r="J817" s="158"/>
      <c r="K817" s="158"/>
      <c r="L817" s="158"/>
    </row>
    <row r="818" spans="3:12" ht="14.1">
      <c r="C818" s="158"/>
      <c r="D818" s="158"/>
      <c r="E818" s="122"/>
      <c r="F818" s="122"/>
      <c r="G818" s="122"/>
      <c r="H818" s="158"/>
      <c r="I818" s="158"/>
      <c r="J818" s="158"/>
      <c r="K818" s="158"/>
      <c r="L818" s="158"/>
    </row>
    <row r="819" spans="3:12" ht="14.1">
      <c r="C819" s="158"/>
      <c r="D819" s="158"/>
      <c r="E819" s="122"/>
      <c r="F819" s="122"/>
      <c r="G819" s="122"/>
      <c r="H819" s="158"/>
      <c r="I819" s="158"/>
      <c r="J819" s="158"/>
      <c r="K819" s="158"/>
      <c r="L819" s="158"/>
    </row>
    <row r="820" spans="3:12" ht="14.1">
      <c r="C820" s="158"/>
      <c r="D820" s="158"/>
      <c r="E820" s="122"/>
      <c r="F820" s="122"/>
      <c r="G820" s="122"/>
      <c r="H820" s="158"/>
      <c r="I820" s="158"/>
      <c r="J820" s="158"/>
      <c r="K820" s="158"/>
      <c r="L820" s="158"/>
    </row>
    <row r="821" spans="3:12" ht="14.1">
      <c r="C821" s="158"/>
      <c r="D821" s="158"/>
      <c r="E821" s="122"/>
      <c r="F821" s="122"/>
      <c r="G821" s="122"/>
      <c r="H821" s="158"/>
      <c r="I821" s="158"/>
      <c r="J821" s="158"/>
      <c r="K821" s="158"/>
      <c r="L821" s="158"/>
    </row>
    <row r="822" spans="3:12" ht="14.1">
      <c r="C822" s="158"/>
      <c r="D822" s="158"/>
      <c r="E822" s="122"/>
      <c r="F822" s="122"/>
      <c r="G822" s="122"/>
      <c r="H822" s="158"/>
      <c r="I822" s="158"/>
      <c r="J822" s="158"/>
      <c r="K822" s="158"/>
      <c r="L822" s="158"/>
    </row>
    <row r="823" spans="3:12" ht="14.1">
      <c r="C823" s="158"/>
      <c r="D823" s="158"/>
      <c r="E823" s="122"/>
      <c r="F823" s="122"/>
      <c r="G823" s="122"/>
      <c r="H823" s="158"/>
      <c r="I823" s="158"/>
      <c r="J823" s="158"/>
      <c r="K823" s="158"/>
      <c r="L823" s="158"/>
    </row>
    <row r="824" spans="3:12" ht="14.1">
      <c r="C824" s="158"/>
      <c r="D824" s="158"/>
      <c r="E824" s="122"/>
      <c r="F824" s="122"/>
      <c r="G824" s="122"/>
      <c r="H824" s="158"/>
      <c r="I824" s="158"/>
      <c r="J824" s="158"/>
      <c r="K824" s="158"/>
      <c r="L824" s="158"/>
    </row>
    <row r="825" spans="3:12" ht="14.1">
      <c r="C825" s="158"/>
      <c r="D825" s="158"/>
      <c r="E825" s="122"/>
      <c r="F825" s="122"/>
      <c r="G825" s="122"/>
      <c r="H825" s="158"/>
      <c r="I825" s="158"/>
      <c r="J825" s="158"/>
      <c r="K825" s="158"/>
      <c r="L825" s="158"/>
    </row>
    <row r="826" spans="3:12" ht="14.1">
      <c r="C826" s="158"/>
      <c r="D826" s="158"/>
      <c r="E826" s="122"/>
      <c r="F826" s="122"/>
      <c r="G826" s="122"/>
      <c r="H826" s="158"/>
      <c r="I826" s="158"/>
      <c r="J826" s="158"/>
      <c r="K826" s="158"/>
      <c r="L826" s="158"/>
    </row>
    <row r="827" spans="3:12" ht="14.1">
      <c r="C827" s="158"/>
      <c r="D827" s="158"/>
      <c r="E827" s="122"/>
      <c r="F827" s="122"/>
      <c r="G827" s="122"/>
      <c r="H827" s="158"/>
      <c r="I827" s="158"/>
      <c r="J827" s="158"/>
      <c r="K827" s="158"/>
      <c r="L827" s="158"/>
    </row>
    <row r="828" spans="3:12" ht="14.1">
      <c r="C828" s="158"/>
      <c r="D828" s="158"/>
      <c r="E828" s="122"/>
      <c r="F828" s="122"/>
      <c r="G828" s="122"/>
      <c r="H828" s="158"/>
      <c r="I828" s="158"/>
      <c r="J828" s="158"/>
      <c r="K828" s="158"/>
      <c r="L828" s="158"/>
    </row>
    <row r="829" spans="3:12" ht="14.1">
      <c r="C829" s="158"/>
      <c r="D829" s="158"/>
      <c r="E829" s="122"/>
      <c r="F829" s="122"/>
      <c r="G829" s="122"/>
      <c r="H829" s="158"/>
      <c r="I829" s="158"/>
      <c r="J829" s="158"/>
      <c r="K829" s="158"/>
      <c r="L829" s="158"/>
    </row>
    <row r="830" spans="3:12" ht="14.1">
      <c r="C830" s="158"/>
      <c r="D830" s="158"/>
      <c r="E830" s="122"/>
      <c r="F830" s="122"/>
      <c r="G830" s="122"/>
      <c r="H830" s="158"/>
      <c r="I830" s="158"/>
      <c r="J830" s="158"/>
      <c r="K830" s="158"/>
      <c r="L830" s="158"/>
    </row>
    <row r="831" spans="3:12" ht="14.1">
      <c r="C831" s="158"/>
      <c r="D831" s="158"/>
      <c r="E831" s="122"/>
      <c r="F831" s="122"/>
      <c r="G831" s="122"/>
      <c r="H831" s="158"/>
      <c r="I831" s="158"/>
      <c r="J831" s="158"/>
      <c r="K831" s="158"/>
      <c r="L831" s="158"/>
    </row>
    <row r="832" spans="3:12" ht="14.1">
      <c r="C832" s="158"/>
      <c r="D832" s="158"/>
      <c r="E832" s="122"/>
      <c r="F832" s="122"/>
      <c r="G832" s="122"/>
      <c r="H832" s="158"/>
      <c r="I832" s="158"/>
      <c r="J832" s="158"/>
      <c r="K832" s="158"/>
      <c r="L832" s="158"/>
    </row>
    <row r="833" spans="3:12" ht="14.1">
      <c r="C833" s="158"/>
      <c r="D833" s="158"/>
      <c r="E833" s="122"/>
      <c r="F833" s="122"/>
      <c r="G833" s="122"/>
      <c r="H833" s="158"/>
      <c r="I833" s="158"/>
      <c r="J833" s="158"/>
      <c r="K833" s="158"/>
      <c r="L833" s="158"/>
    </row>
    <row r="834" spans="3:12" ht="14.1">
      <c r="C834" s="158"/>
      <c r="D834" s="158"/>
      <c r="E834" s="122"/>
      <c r="F834" s="122"/>
      <c r="G834" s="122"/>
      <c r="H834" s="158"/>
      <c r="I834" s="158"/>
      <c r="J834" s="158"/>
      <c r="K834" s="158"/>
      <c r="L834" s="158"/>
    </row>
    <row r="835" spans="3:12" ht="14.1">
      <c r="C835" s="158"/>
      <c r="D835" s="158"/>
      <c r="E835" s="122"/>
      <c r="F835" s="122"/>
      <c r="G835" s="122"/>
      <c r="H835" s="158"/>
      <c r="I835" s="158"/>
      <c r="J835" s="158"/>
      <c r="K835" s="158"/>
      <c r="L835" s="158"/>
    </row>
    <row r="836" spans="3:12" ht="14.1">
      <c r="C836" s="158"/>
      <c r="D836" s="158"/>
      <c r="E836" s="122"/>
      <c r="F836" s="122"/>
      <c r="G836" s="122"/>
      <c r="H836" s="158"/>
      <c r="I836" s="158"/>
      <c r="J836" s="158"/>
      <c r="K836" s="158"/>
      <c r="L836" s="158"/>
    </row>
    <row r="837" spans="3:12" ht="14.1">
      <c r="C837" s="158"/>
      <c r="D837" s="158"/>
      <c r="E837" s="122"/>
      <c r="F837" s="122"/>
      <c r="G837" s="122"/>
      <c r="H837" s="158"/>
      <c r="I837" s="158"/>
      <c r="J837" s="158"/>
      <c r="K837" s="158"/>
      <c r="L837" s="158"/>
    </row>
    <row r="838" spans="3:12" ht="14.1">
      <c r="C838" s="158"/>
      <c r="D838" s="158"/>
      <c r="E838" s="122"/>
      <c r="F838" s="122"/>
      <c r="G838" s="122"/>
      <c r="H838" s="158"/>
      <c r="I838" s="158"/>
      <c r="J838" s="158"/>
      <c r="K838" s="158"/>
      <c r="L838" s="158"/>
    </row>
    <row r="839" spans="3:12" ht="14.1">
      <c r="C839" s="158"/>
      <c r="D839" s="158"/>
      <c r="E839" s="122"/>
      <c r="F839" s="122"/>
      <c r="G839" s="122"/>
      <c r="H839" s="158"/>
      <c r="I839" s="158"/>
      <c r="J839" s="158"/>
      <c r="K839" s="158"/>
      <c r="L839" s="158"/>
    </row>
    <row r="840" spans="3:12" ht="14.1">
      <c r="C840" s="158"/>
      <c r="D840" s="158"/>
      <c r="E840" s="122"/>
      <c r="F840" s="122"/>
      <c r="G840" s="122"/>
      <c r="H840" s="158"/>
      <c r="I840" s="158"/>
      <c r="J840" s="158"/>
      <c r="K840" s="158"/>
      <c r="L840" s="158"/>
    </row>
    <row r="841" spans="3:12" ht="14.1">
      <c r="C841" s="158"/>
      <c r="D841" s="158"/>
      <c r="E841" s="122"/>
      <c r="F841" s="122"/>
      <c r="G841" s="122"/>
      <c r="H841" s="158"/>
      <c r="I841" s="158"/>
      <c r="J841" s="158"/>
      <c r="K841" s="158"/>
      <c r="L841" s="158"/>
    </row>
    <row r="842" spans="3:12" ht="14.1">
      <c r="C842" s="158"/>
      <c r="D842" s="158"/>
      <c r="E842" s="122"/>
      <c r="F842" s="122"/>
      <c r="G842" s="122"/>
      <c r="H842" s="158"/>
      <c r="I842" s="158"/>
      <c r="J842" s="158"/>
      <c r="K842" s="158"/>
      <c r="L842" s="158"/>
    </row>
    <row r="843" spans="3:12" ht="14.1">
      <c r="C843" s="158"/>
      <c r="D843" s="158"/>
      <c r="E843" s="122"/>
      <c r="F843" s="122"/>
      <c r="G843" s="122"/>
      <c r="H843" s="158"/>
      <c r="I843" s="158"/>
      <c r="J843" s="158"/>
      <c r="K843" s="158"/>
      <c r="L843" s="158"/>
    </row>
    <row r="844" spans="3:12" ht="14.1">
      <c r="C844" s="158"/>
      <c r="D844" s="158"/>
      <c r="E844" s="122"/>
      <c r="F844" s="122"/>
      <c r="G844" s="122"/>
      <c r="H844" s="158"/>
      <c r="I844" s="158"/>
      <c r="J844" s="158"/>
      <c r="K844" s="158"/>
      <c r="L844" s="158"/>
    </row>
    <row r="845" spans="3:12" ht="14.1">
      <c r="C845" s="158"/>
      <c r="D845" s="158"/>
      <c r="E845" s="122"/>
      <c r="F845" s="122"/>
      <c r="G845" s="122"/>
      <c r="H845" s="158"/>
      <c r="I845" s="158"/>
      <c r="J845" s="158"/>
      <c r="K845" s="158"/>
      <c r="L845" s="158"/>
    </row>
    <row r="846" spans="3:12" ht="14.1">
      <c r="C846" s="158"/>
      <c r="D846" s="158"/>
      <c r="E846" s="122"/>
      <c r="F846" s="122"/>
      <c r="G846" s="122"/>
      <c r="H846" s="158"/>
      <c r="I846" s="158"/>
      <c r="J846" s="158"/>
      <c r="K846" s="158"/>
      <c r="L846" s="158"/>
    </row>
    <row r="847" spans="3:12" ht="14.1">
      <c r="C847" s="158"/>
      <c r="D847" s="158"/>
      <c r="E847" s="122"/>
      <c r="F847" s="122"/>
      <c r="G847" s="122"/>
      <c r="H847" s="158"/>
      <c r="I847" s="158"/>
      <c r="J847" s="158"/>
      <c r="K847" s="158"/>
      <c r="L847" s="158"/>
    </row>
    <row r="848" spans="3:12" ht="14.1">
      <c r="C848" s="158"/>
      <c r="D848" s="158"/>
      <c r="E848" s="122"/>
      <c r="F848" s="122"/>
      <c r="G848" s="122"/>
      <c r="H848" s="158"/>
      <c r="I848" s="158"/>
      <c r="J848" s="158"/>
      <c r="K848" s="158"/>
      <c r="L848" s="158"/>
    </row>
    <row r="849" spans="3:12" ht="14.1">
      <c r="C849" s="158"/>
      <c r="D849" s="158"/>
      <c r="E849" s="122"/>
      <c r="F849" s="122"/>
      <c r="G849" s="122"/>
      <c r="H849" s="158"/>
      <c r="I849" s="158"/>
      <c r="J849" s="158"/>
      <c r="K849" s="158"/>
      <c r="L849" s="158"/>
    </row>
    <row r="850" spans="3:12" ht="14.1">
      <c r="C850" s="158"/>
      <c r="D850" s="158"/>
      <c r="E850" s="122"/>
      <c r="F850" s="122"/>
      <c r="G850" s="122"/>
      <c r="H850" s="158"/>
      <c r="I850" s="158"/>
      <c r="J850" s="158"/>
      <c r="K850" s="158"/>
      <c r="L850" s="158"/>
    </row>
    <row r="851" spans="3:12" ht="14.1">
      <c r="C851" s="158"/>
      <c r="D851" s="158"/>
      <c r="E851" s="122"/>
      <c r="F851" s="122"/>
      <c r="G851" s="122"/>
      <c r="H851" s="158"/>
      <c r="I851" s="158"/>
      <c r="J851" s="158"/>
      <c r="K851" s="158"/>
      <c r="L851" s="158"/>
    </row>
    <row r="852" spans="3:12" ht="14.1">
      <c r="C852" s="158"/>
      <c r="D852" s="158"/>
      <c r="E852" s="122"/>
      <c r="F852" s="122"/>
      <c r="G852" s="122"/>
      <c r="H852" s="158"/>
      <c r="I852" s="158"/>
      <c r="J852" s="158"/>
      <c r="K852" s="158"/>
      <c r="L852" s="158"/>
    </row>
    <row r="853" spans="3:12" ht="14.1">
      <c r="C853" s="158"/>
      <c r="D853" s="158"/>
      <c r="E853" s="122"/>
      <c r="F853" s="122"/>
      <c r="G853" s="122"/>
      <c r="H853" s="158"/>
      <c r="I853" s="158"/>
      <c r="J853" s="158"/>
      <c r="K853" s="158"/>
      <c r="L853" s="158"/>
    </row>
    <row r="854" spans="3:12" ht="14.1">
      <c r="C854" s="158"/>
      <c r="D854" s="158"/>
      <c r="E854" s="122"/>
      <c r="F854" s="122"/>
      <c r="G854" s="122"/>
      <c r="H854" s="158"/>
      <c r="I854" s="158"/>
      <c r="J854" s="158"/>
      <c r="K854" s="158"/>
      <c r="L854" s="158"/>
    </row>
    <row r="855" spans="3:12" ht="14.1">
      <c r="C855" s="158"/>
      <c r="D855" s="158"/>
      <c r="E855" s="122"/>
      <c r="F855" s="122"/>
      <c r="G855" s="122"/>
      <c r="H855" s="158"/>
      <c r="I855" s="158"/>
      <c r="J855" s="158"/>
      <c r="K855" s="158"/>
      <c r="L855" s="158"/>
    </row>
    <row r="856" spans="3:12" ht="14.1">
      <c r="C856" s="158"/>
      <c r="D856" s="158"/>
      <c r="E856" s="122"/>
      <c r="F856" s="122"/>
      <c r="G856" s="122"/>
      <c r="H856" s="158"/>
      <c r="I856" s="158"/>
      <c r="J856" s="158"/>
      <c r="K856" s="158"/>
      <c r="L856" s="158"/>
    </row>
    <row r="857" spans="3:12" ht="14.1">
      <c r="C857" s="158"/>
      <c r="D857" s="158"/>
      <c r="E857" s="122"/>
      <c r="F857" s="122"/>
      <c r="G857" s="122"/>
      <c r="H857" s="158"/>
      <c r="I857" s="158"/>
      <c r="J857" s="158"/>
      <c r="K857" s="158"/>
      <c r="L857" s="158"/>
    </row>
    <row r="858" spans="3:12" ht="14.1">
      <c r="C858" s="158"/>
      <c r="D858" s="158"/>
      <c r="E858" s="122"/>
      <c r="F858" s="122"/>
      <c r="G858" s="122"/>
      <c r="H858" s="158"/>
      <c r="I858" s="158"/>
      <c r="J858" s="158"/>
      <c r="K858" s="158"/>
      <c r="L858" s="158"/>
    </row>
    <row r="859" spans="3:12" ht="14.1">
      <c r="C859" s="158"/>
      <c r="D859" s="158"/>
      <c r="E859" s="122"/>
      <c r="F859" s="122"/>
      <c r="G859" s="122"/>
      <c r="H859" s="158"/>
      <c r="I859" s="158"/>
      <c r="J859" s="158"/>
      <c r="K859" s="158"/>
      <c r="L859" s="158"/>
    </row>
    <row r="860" spans="3:12" ht="14.1">
      <c r="C860" s="158"/>
      <c r="D860" s="158"/>
      <c r="E860" s="122"/>
      <c r="F860" s="122"/>
      <c r="G860" s="122"/>
      <c r="H860" s="158"/>
      <c r="I860" s="158"/>
      <c r="J860" s="158"/>
      <c r="K860" s="158"/>
      <c r="L860" s="158"/>
    </row>
    <row r="861" spans="3:12" ht="14.1">
      <c r="C861" s="158"/>
      <c r="D861" s="158"/>
      <c r="E861" s="122"/>
      <c r="F861" s="122"/>
      <c r="G861" s="122"/>
      <c r="H861" s="158"/>
      <c r="I861" s="158"/>
      <c r="J861" s="158"/>
      <c r="K861" s="158"/>
      <c r="L861" s="158"/>
    </row>
    <row r="862" spans="3:12" ht="14.1">
      <c r="C862" s="158"/>
      <c r="D862" s="158"/>
      <c r="E862" s="122"/>
      <c r="F862" s="122"/>
      <c r="G862" s="122"/>
      <c r="H862" s="158"/>
      <c r="I862" s="158"/>
      <c r="J862" s="158"/>
      <c r="K862" s="158"/>
      <c r="L862" s="158"/>
    </row>
    <row r="863" spans="3:12" ht="14.1">
      <c r="C863" s="158"/>
      <c r="D863" s="158"/>
      <c r="E863" s="122"/>
      <c r="F863" s="122"/>
      <c r="G863" s="122"/>
      <c r="H863" s="158"/>
      <c r="I863" s="158"/>
      <c r="J863" s="158"/>
      <c r="K863" s="158"/>
      <c r="L863" s="158"/>
    </row>
    <row r="864" spans="3:12" ht="14.1">
      <c r="C864" s="158"/>
      <c r="D864" s="158"/>
      <c r="E864" s="122"/>
      <c r="F864" s="122"/>
      <c r="G864" s="122"/>
      <c r="H864" s="158"/>
      <c r="I864" s="158"/>
      <c r="J864" s="158"/>
      <c r="K864" s="158"/>
      <c r="L864" s="158"/>
    </row>
    <row r="865" spans="3:12" ht="14.1">
      <c r="C865" s="158"/>
      <c r="D865" s="158"/>
      <c r="E865" s="122"/>
      <c r="F865" s="122"/>
      <c r="G865" s="122"/>
      <c r="H865" s="158"/>
      <c r="I865" s="158"/>
      <c r="J865" s="158"/>
      <c r="K865" s="158"/>
      <c r="L865" s="158"/>
    </row>
    <row r="866" spans="3:12" ht="14.1">
      <c r="C866" s="158"/>
      <c r="D866" s="158"/>
      <c r="E866" s="122"/>
      <c r="F866" s="122"/>
      <c r="G866" s="122"/>
      <c r="H866" s="158"/>
      <c r="I866" s="158"/>
      <c r="J866" s="158"/>
      <c r="K866" s="158"/>
      <c r="L866" s="158"/>
    </row>
    <row r="867" spans="3:12" ht="14.1">
      <c r="C867" s="158"/>
      <c r="D867" s="158"/>
      <c r="E867" s="122"/>
      <c r="F867" s="122"/>
      <c r="G867" s="122"/>
      <c r="H867" s="158"/>
      <c r="I867" s="158"/>
      <c r="J867" s="158"/>
      <c r="K867" s="158"/>
      <c r="L867" s="158"/>
    </row>
    <row r="868" spans="3:12" ht="14.1">
      <c r="C868" s="158"/>
      <c r="D868" s="158"/>
      <c r="E868" s="122"/>
      <c r="F868" s="122"/>
      <c r="G868" s="122"/>
      <c r="H868" s="158"/>
      <c r="I868" s="158"/>
      <c r="J868" s="158"/>
      <c r="K868" s="158"/>
      <c r="L868" s="158"/>
    </row>
    <row r="869" spans="3:12" ht="14.1">
      <c r="C869" s="158"/>
      <c r="D869" s="158"/>
      <c r="E869" s="122"/>
      <c r="F869" s="122"/>
      <c r="G869" s="122"/>
      <c r="H869" s="158"/>
      <c r="I869" s="158"/>
      <c r="J869" s="158"/>
      <c r="K869" s="158"/>
      <c r="L869" s="158"/>
    </row>
    <row r="870" spans="3:12" ht="14.1">
      <c r="C870" s="158"/>
      <c r="D870" s="158"/>
      <c r="E870" s="122"/>
      <c r="F870" s="122"/>
      <c r="G870" s="122"/>
      <c r="H870" s="158"/>
      <c r="I870" s="158"/>
      <c r="J870" s="158"/>
      <c r="K870" s="158"/>
      <c r="L870" s="158"/>
    </row>
    <row r="871" spans="3:12" ht="14.1">
      <c r="C871" s="158"/>
      <c r="D871" s="158"/>
      <c r="E871" s="122"/>
      <c r="F871" s="122"/>
      <c r="G871" s="122"/>
      <c r="H871" s="158"/>
      <c r="I871" s="158"/>
      <c r="J871" s="158"/>
      <c r="K871" s="158"/>
      <c r="L871" s="158"/>
    </row>
    <row r="872" spans="3:12" ht="14.1">
      <c r="C872" s="158"/>
      <c r="D872" s="158"/>
      <c r="E872" s="122"/>
      <c r="F872" s="122"/>
      <c r="G872" s="122"/>
      <c r="H872" s="158"/>
      <c r="I872" s="158"/>
      <c r="J872" s="158"/>
      <c r="K872" s="158"/>
      <c r="L872" s="158"/>
    </row>
    <row r="873" spans="3:12" ht="14.1">
      <c r="C873" s="158"/>
      <c r="D873" s="158"/>
      <c r="E873" s="122"/>
      <c r="F873" s="122"/>
      <c r="G873" s="122"/>
      <c r="H873" s="158"/>
      <c r="I873" s="158"/>
      <c r="J873" s="158"/>
      <c r="K873" s="158"/>
      <c r="L873" s="158"/>
    </row>
    <row r="874" spans="3:12" ht="14.1">
      <c r="C874" s="158"/>
      <c r="D874" s="158"/>
      <c r="E874" s="122"/>
      <c r="F874" s="122"/>
      <c r="G874" s="122"/>
      <c r="H874" s="158"/>
      <c r="I874" s="158"/>
      <c r="J874" s="158"/>
      <c r="K874" s="158"/>
      <c r="L874" s="158"/>
    </row>
    <row r="875" spans="3:12" ht="14.1">
      <c r="C875" s="158"/>
      <c r="D875" s="158"/>
      <c r="E875" s="122"/>
      <c r="F875" s="122"/>
      <c r="G875" s="122"/>
      <c r="H875" s="158"/>
      <c r="I875" s="158"/>
      <c r="J875" s="158"/>
      <c r="K875" s="158"/>
      <c r="L875" s="158"/>
    </row>
    <row r="876" spans="3:12" ht="14.1">
      <c r="C876" s="158"/>
      <c r="D876" s="158"/>
      <c r="E876" s="122"/>
      <c r="F876" s="122"/>
      <c r="G876" s="122"/>
      <c r="H876" s="158"/>
      <c r="I876" s="158"/>
      <c r="J876" s="158"/>
      <c r="K876" s="158"/>
      <c r="L876" s="158"/>
    </row>
    <row r="877" spans="3:12" ht="14.1">
      <c r="C877" s="158"/>
      <c r="D877" s="158"/>
      <c r="E877" s="122"/>
      <c r="F877" s="122"/>
      <c r="G877" s="122"/>
      <c r="H877" s="158"/>
      <c r="I877" s="158"/>
      <c r="J877" s="158"/>
      <c r="K877" s="158"/>
      <c r="L877" s="158"/>
    </row>
    <row r="878" spans="3:12" ht="14.1">
      <c r="C878" s="158"/>
      <c r="D878" s="158"/>
      <c r="E878" s="122"/>
      <c r="F878" s="122"/>
      <c r="G878" s="122"/>
      <c r="H878" s="158"/>
      <c r="I878" s="158"/>
      <c r="J878" s="158"/>
      <c r="K878" s="158"/>
      <c r="L878" s="158"/>
    </row>
    <row r="879" spans="3:12" ht="14.1">
      <c r="C879" s="158"/>
      <c r="D879" s="158"/>
      <c r="E879" s="122"/>
      <c r="F879" s="122"/>
      <c r="G879" s="122"/>
      <c r="H879" s="158"/>
      <c r="I879" s="158"/>
      <c r="J879" s="158"/>
      <c r="K879" s="158"/>
      <c r="L879" s="158"/>
    </row>
    <row r="880" spans="3:12" ht="14.1">
      <c r="C880" s="158"/>
      <c r="D880" s="158"/>
      <c r="E880" s="122"/>
      <c r="F880" s="122"/>
      <c r="G880" s="122"/>
      <c r="H880" s="158"/>
      <c r="I880" s="158"/>
      <c r="J880" s="158"/>
      <c r="K880" s="158"/>
      <c r="L880" s="158"/>
    </row>
    <row r="881" spans="3:12" ht="14.1">
      <c r="C881" s="158"/>
      <c r="D881" s="158"/>
      <c r="E881" s="122"/>
      <c r="F881" s="122"/>
      <c r="G881" s="122"/>
      <c r="H881" s="158"/>
      <c r="I881" s="158"/>
      <c r="J881" s="158"/>
      <c r="K881" s="158"/>
      <c r="L881" s="158"/>
    </row>
    <row r="882" spans="3:12" ht="14.1">
      <c r="C882" s="158"/>
      <c r="D882" s="158"/>
      <c r="E882" s="122"/>
      <c r="F882" s="122"/>
      <c r="G882" s="122"/>
      <c r="H882" s="158"/>
      <c r="I882" s="158"/>
      <c r="J882" s="158"/>
      <c r="K882" s="158"/>
      <c r="L882" s="158"/>
    </row>
    <row r="883" spans="3:12" ht="14.1">
      <c r="C883" s="158"/>
      <c r="D883" s="158"/>
      <c r="E883" s="122"/>
      <c r="F883" s="122"/>
      <c r="G883" s="122"/>
      <c r="H883" s="158"/>
      <c r="I883" s="158"/>
      <c r="J883" s="158"/>
      <c r="K883" s="158"/>
      <c r="L883" s="158"/>
    </row>
    <row r="884" spans="3:12" ht="14.1">
      <c r="C884" s="158"/>
      <c r="D884" s="158"/>
      <c r="E884" s="122"/>
      <c r="F884" s="122"/>
      <c r="G884" s="122"/>
      <c r="H884" s="158"/>
      <c r="I884" s="158"/>
      <c r="J884" s="158"/>
      <c r="K884" s="158"/>
      <c r="L884" s="158"/>
    </row>
    <row r="885" spans="3:12" ht="14.1">
      <c r="C885" s="158"/>
      <c r="D885" s="158"/>
      <c r="E885" s="122"/>
      <c r="F885" s="122"/>
      <c r="G885" s="122"/>
      <c r="H885" s="158"/>
      <c r="I885" s="158"/>
      <c r="J885" s="158"/>
      <c r="K885" s="158"/>
      <c r="L885" s="158"/>
    </row>
    <row r="886" spans="3:12" ht="14.1">
      <c r="C886" s="158"/>
      <c r="D886" s="158"/>
      <c r="E886" s="122"/>
      <c r="F886" s="122"/>
      <c r="G886" s="122"/>
      <c r="H886" s="158"/>
      <c r="I886" s="158"/>
      <c r="J886" s="158"/>
      <c r="K886" s="158"/>
      <c r="L886" s="158"/>
    </row>
    <row r="887" spans="3:12" ht="14.1">
      <c r="C887" s="158"/>
      <c r="D887" s="158"/>
      <c r="E887" s="122"/>
      <c r="F887" s="122"/>
      <c r="G887" s="122"/>
      <c r="H887" s="158"/>
      <c r="I887" s="158"/>
      <c r="J887" s="158"/>
      <c r="K887" s="158"/>
      <c r="L887" s="158"/>
    </row>
    <row r="888" spans="3:12" ht="14.1">
      <c r="C888" s="158"/>
      <c r="D888" s="158"/>
      <c r="E888" s="122"/>
      <c r="F888" s="122"/>
      <c r="G888" s="122"/>
      <c r="H888" s="158"/>
      <c r="I888" s="158"/>
      <c r="J888" s="158"/>
      <c r="K888" s="158"/>
      <c r="L888" s="158"/>
    </row>
    <row r="889" spans="3:12" ht="14.1">
      <c r="C889" s="158"/>
      <c r="D889" s="158"/>
      <c r="E889" s="122"/>
      <c r="F889" s="122"/>
      <c r="G889" s="122"/>
      <c r="H889" s="158"/>
      <c r="I889" s="158"/>
      <c r="J889" s="158"/>
      <c r="K889" s="158"/>
      <c r="L889" s="158"/>
    </row>
    <row r="890" spans="3:12" ht="14.1">
      <c r="C890" s="158"/>
      <c r="D890" s="158"/>
      <c r="E890" s="122"/>
      <c r="F890" s="122"/>
      <c r="G890" s="122"/>
      <c r="H890" s="158"/>
      <c r="I890" s="158"/>
      <c r="J890" s="158"/>
      <c r="K890" s="158"/>
      <c r="L890" s="158"/>
    </row>
    <row r="891" spans="3:12" ht="14.1">
      <c r="C891" s="158"/>
      <c r="D891" s="158"/>
      <c r="E891" s="122"/>
      <c r="F891" s="122"/>
      <c r="G891" s="122"/>
      <c r="H891" s="158"/>
      <c r="I891" s="158"/>
      <c r="J891" s="158"/>
      <c r="K891" s="158"/>
      <c r="L891" s="158"/>
    </row>
    <row r="892" spans="3:12" ht="14.1">
      <c r="C892" s="158"/>
      <c r="D892" s="158"/>
      <c r="E892" s="122"/>
      <c r="F892" s="122"/>
      <c r="G892" s="122"/>
      <c r="H892" s="158"/>
      <c r="I892" s="158"/>
      <c r="J892" s="158"/>
      <c r="K892" s="158"/>
      <c r="L892" s="158"/>
    </row>
    <row r="893" spans="3:12" ht="14.1">
      <c r="C893" s="158"/>
      <c r="D893" s="158"/>
      <c r="E893" s="122"/>
      <c r="F893" s="122"/>
      <c r="G893" s="122"/>
      <c r="H893" s="158"/>
      <c r="I893" s="158"/>
      <c r="J893" s="158"/>
      <c r="K893" s="158"/>
      <c r="L893" s="158"/>
    </row>
    <row r="894" spans="3:12" ht="14.1">
      <c r="C894" s="158"/>
      <c r="D894" s="158"/>
      <c r="E894" s="122"/>
      <c r="F894" s="122"/>
      <c r="G894" s="122"/>
      <c r="H894" s="158"/>
      <c r="I894" s="158"/>
      <c r="J894" s="158"/>
      <c r="K894" s="158"/>
      <c r="L894" s="158"/>
    </row>
    <row r="895" spans="3:12" ht="14.1">
      <c r="C895" s="158"/>
      <c r="D895" s="158"/>
      <c r="E895" s="122"/>
      <c r="F895" s="122"/>
      <c r="G895" s="122"/>
      <c r="H895" s="158"/>
      <c r="I895" s="158"/>
      <c r="J895" s="158"/>
      <c r="K895" s="158"/>
      <c r="L895" s="158"/>
    </row>
    <row r="896" spans="3:12" ht="14.1">
      <c r="C896" s="158"/>
      <c r="D896" s="158"/>
      <c r="E896" s="122"/>
      <c r="F896" s="122"/>
      <c r="G896" s="122"/>
      <c r="H896" s="158"/>
      <c r="I896" s="158"/>
      <c r="J896" s="158"/>
      <c r="K896" s="158"/>
      <c r="L896" s="158"/>
    </row>
    <row r="897" spans="3:12" ht="14.1">
      <c r="C897" s="158"/>
      <c r="D897" s="158"/>
      <c r="E897" s="122"/>
      <c r="F897" s="122"/>
      <c r="G897" s="122"/>
      <c r="H897" s="158"/>
      <c r="I897" s="158"/>
      <c r="J897" s="158"/>
      <c r="K897" s="158"/>
      <c r="L897" s="158"/>
    </row>
    <row r="898" spans="3:12" ht="14.1">
      <c r="C898" s="158"/>
      <c r="D898" s="158"/>
      <c r="E898" s="122"/>
      <c r="F898" s="122"/>
      <c r="G898" s="122"/>
      <c r="H898" s="158"/>
      <c r="I898" s="158"/>
      <c r="J898" s="158"/>
      <c r="K898" s="158"/>
      <c r="L898" s="158"/>
    </row>
    <row r="899" spans="3:12" ht="14.1">
      <c r="C899" s="158"/>
      <c r="D899" s="158"/>
      <c r="E899" s="122"/>
      <c r="F899" s="122"/>
      <c r="G899" s="122"/>
      <c r="H899" s="158"/>
      <c r="I899" s="158"/>
      <c r="J899" s="158"/>
      <c r="K899" s="158"/>
      <c r="L899" s="158"/>
    </row>
    <row r="900" spans="3:12" ht="14.1">
      <c r="C900" s="158"/>
      <c r="D900" s="158"/>
      <c r="E900" s="122"/>
      <c r="F900" s="122"/>
      <c r="G900" s="122"/>
      <c r="H900" s="158"/>
      <c r="I900" s="158"/>
      <c r="J900" s="158"/>
      <c r="K900" s="158"/>
      <c r="L900" s="158"/>
    </row>
    <row r="901" spans="3:12" ht="14.1">
      <c r="C901" s="158"/>
      <c r="D901" s="158"/>
      <c r="E901" s="122"/>
      <c r="F901" s="122"/>
      <c r="G901" s="122"/>
      <c r="H901" s="158"/>
      <c r="I901" s="158"/>
      <c r="J901" s="158"/>
      <c r="K901" s="158"/>
      <c r="L901" s="158"/>
    </row>
    <row r="902" spans="3:12" ht="14.1">
      <c r="C902" s="158"/>
      <c r="D902" s="158"/>
      <c r="E902" s="122"/>
      <c r="F902" s="122"/>
      <c r="G902" s="122"/>
      <c r="H902" s="158"/>
      <c r="I902" s="158"/>
      <c r="J902" s="158"/>
      <c r="K902" s="158"/>
      <c r="L902" s="158"/>
    </row>
    <row r="903" spans="3:12" ht="14.1">
      <c r="C903" s="158"/>
      <c r="D903" s="158"/>
      <c r="E903" s="122"/>
      <c r="F903" s="122"/>
      <c r="G903" s="122"/>
      <c r="H903" s="158"/>
      <c r="I903" s="158"/>
      <c r="J903" s="158"/>
      <c r="K903" s="158"/>
      <c r="L903" s="158"/>
    </row>
    <row r="904" spans="3:12" ht="14.1">
      <c r="C904" s="158"/>
      <c r="D904" s="158"/>
      <c r="E904" s="122"/>
      <c r="F904" s="122"/>
      <c r="G904" s="122"/>
      <c r="H904" s="158"/>
      <c r="I904" s="158"/>
      <c r="J904" s="158"/>
      <c r="K904" s="158"/>
      <c r="L904" s="158"/>
    </row>
    <row r="905" spans="3:12" ht="14.1">
      <c r="C905" s="158"/>
      <c r="D905" s="158"/>
      <c r="E905" s="122"/>
      <c r="F905" s="122"/>
      <c r="G905" s="122"/>
      <c r="H905" s="158"/>
      <c r="I905" s="158"/>
      <c r="J905" s="158"/>
      <c r="K905" s="158"/>
      <c r="L905" s="158"/>
    </row>
    <row r="906" spans="3:12" ht="14.1">
      <c r="C906" s="158"/>
      <c r="D906" s="158"/>
      <c r="E906" s="122"/>
      <c r="F906" s="122"/>
      <c r="G906" s="122"/>
      <c r="H906" s="158"/>
      <c r="I906" s="158"/>
      <c r="J906" s="158"/>
      <c r="K906" s="158"/>
      <c r="L906" s="158"/>
    </row>
    <row r="907" spans="3:12" ht="14.1">
      <c r="C907" s="158"/>
      <c r="D907" s="158"/>
      <c r="E907" s="122"/>
      <c r="F907" s="122"/>
      <c r="G907" s="122"/>
      <c r="H907" s="158"/>
      <c r="I907" s="158"/>
      <c r="J907" s="158"/>
      <c r="K907" s="158"/>
      <c r="L907" s="158"/>
    </row>
    <row r="908" spans="3:12" ht="14.1">
      <c r="C908" s="158"/>
      <c r="D908" s="158"/>
      <c r="E908" s="122"/>
      <c r="F908" s="122"/>
      <c r="G908" s="122"/>
      <c r="H908" s="158"/>
      <c r="I908" s="158"/>
      <c r="J908" s="158"/>
      <c r="K908" s="158"/>
      <c r="L908" s="158"/>
    </row>
    <row r="909" spans="3:12" ht="14.1">
      <c r="C909" s="158"/>
      <c r="D909" s="158"/>
      <c r="E909" s="122"/>
      <c r="F909" s="122"/>
      <c r="G909" s="122"/>
      <c r="H909" s="158"/>
      <c r="I909" s="158"/>
      <c r="J909" s="158"/>
      <c r="K909" s="158"/>
      <c r="L909" s="158"/>
    </row>
    <row r="910" spans="3:12" ht="14.1">
      <c r="C910" s="158"/>
      <c r="D910" s="158"/>
      <c r="E910" s="122"/>
      <c r="F910" s="122"/>
      <c r="G910" s="122"/>
      <c r="H910" s="158"/>
      <c r="I910" s="158"/>
      <c r="J910" s="158"/>
      <c r="K910" s="158"/>
      <c r="L910" s="158"/>
    </row>
    <row r="911" spans="3:12" ht="14.1">
      <c r="C911" s="158"/>
      <c r="D911" s="158"/>
      <c r="E911" s="122"/>
      <c r="F911" s="122"/>
      <c r="G911" s="122"/>
      <c r="H911" s="158"/>
      <c r="I911" s="158"/>
      <c r="J911" s="158"/>
      <c r="K911" s="158"/>
      <c r="L911" s="158"/>
    </row>
    <row r="912" spans="3:12" ht="14.1">
      <c r="C912" s="158"/>
      <c r="D912" s="158"/>
      <c r="E912" s="122"/>
      <c r="F912" s="122"/>
      <c r="G912" s="122"/>
      <c r="H912" s="158"/>
      <c r="I912" s="158"/>
      <c r="J912" s="158"/>
      <c r="K912" s="158"/>
      <c r="L912" s="158"/>
    </row>
    <row r="913" spans="3:12" ht="14.1">
      <c r="C913" s="158"/>
      <c r="D913" s="158"/>
      <c r="E913" s="122"/>
      <c r="F913" s="122"/>
      <c r="G913" s="122"/>
      <c r="H913" s="158"/>
      <c r="I913" s="158"/>
      <c r="J913" s="158"/>
      <c r="K913" s="158"/>
      <c r="L913" s="158"/>
    </row>
    <row r="914" spans="3:12" ht="14.1">
      <c r="C914" s="158"/>
      <c r="D914" s="158"/>
      <c r="E914" s="122"/>
      <c r="F914" s="122"/>
      <c r="G914" s="122"/>
      <c r="H914" s="158"/>
      <c r="I914" s="158"/>
      <c r="J914" s="158"/>
      <c r="K914" s="158"/>
      <c r="L914" s="158"/>
    </row>
    <row r="915" spans="3:12" ht="14.1">
      <c r="C915" s="158"/>
      <c r="D915" s="158"/>
      <c r="E915" s="122"/>
      <c r="F915" s="122"/>
      <c r="G915" s="122"/>
      <c r="H915" s="158"/>
      <c r="I915" s="158"/>
      <c r="J915" s="158"/>
      <c r="K915" s="158"/>
      <c r="L915" s="158"/>
    </row>
    <row r="916" spans="3:12" ht="14.1">
      <c r="C916" s="158"/>
      <c r="D916" s="158"/>
      <c r="E916" s="122"/>
      <c r="F916" s="122"/>
      <c r="G916" s="122"/>
      <c r="H916" s="158"/>
      <c r="I916" s="158"/>
      <c r="J916" s="158"/>
      <c r="K916" s="158"/>
      <c r="L916" s="158"/>
    </row>
    <row r="917" spans="3:12" ht="14.1">
      <c r="C917" s="158"/>
      <c r="D917" s="158"/>
      <c r="E917" s="122"/>
      <c r="F917" s="122"/>
      <c r="G917" s="122"/>
      <c r="H917" s="158"/>
      <c r="I917" s="158"/>
      <c r="J917" s="158"/>
      <c r="K917" s="158"/>
      <c r="L917" s="158"/>
    </row>
    <row r="918" spans="3:12" ht="14.1">
      <c r="C918" s="158"/>
      <c r="D918" s="158"/>
      <c r="E918" s="122"/>
      <c r="F918" s="122"/>
      <c r="G918" s="122"/>
      <c r="H918" s="158"/>
      <c r="I918" s="158"/>
      <c r="J918" s="158"/>
      <c r="K918" s="158"/>
      <c r="L918" s="158"/>
    </row>
    <row r="919" spans="3:12" ht="14.1">
      <c r="C919" s="158"/>
      <c r="D919" s="158"/>
      <c r="E919" s="122"/>
      <c r="F919" s="122"/>
      <c r="G919" s="122"/>
      <c r="H919" s="158"/>
      <c r="I919" s="158"/>
      <c r="J919" s="158"/>
      <c r="K919" s="158"/>
      <c r="L919" s="158"/>
    </row>
    <row r="920" spans="3:12" ht="14.1">
      <c r="C920" s="158"/>
      <c r="D920" s="158"/>
      <c r="E920" s="122"/>
      <c r="F920" s="122"/>
      <c r="G920" s="122"/>
      <c r="H920" s="158"/>
      <c r="I920" s="158"/>
      <c r="J920" s="158"/>
      <c r="K920" s="158"/>
      <c r="L920" s="158"/>
    </row>
    <row r="921" spans="3:12" ht="14.1">
      <c r="C921" s="158"/>
      <c r="D921" s="158"/>
      <c r="E921" s="122"/>
      <c r="F921" s="122"/>
      <c r="G921" s="122"/>
      <c r="H921" s="158"/>
      <c r="I921" s="158"/>
      <c r="J921" s="158"/>
      <c r="K921" s="158"/>
      <c r="L921" s="158"/>
    </row>
    <row r="922" spans="3:12" ht="14.1">
      <c r="C922" s="158"/>
      <c r="D922" s="158"/>
      <c r="E922" s="122"/>
      <c r="F922" s="122"/>
      <c r="G922" s="122"/>
      <c r="H922" s="158"/>
      <c r="I922" s="158"/>
      <c r="J922" s="158"/>
      <c r="K922" s="158"/>
      <c r="L922" s="158"/>
    </row>
    <row r="923" spans="3:12" ht="14.1">
      <c r="C923" s="158"/>
      <c r="D923" s="158"/>
      <c r="E923" s="122"/>
      <c r="F923" s="122"/>
      <c r="G923" s="122"/>
      <c r="H923" s="158"/>
      <c r="I923" s="158"/>
      <c r="J923" s="158"/>
      <c r="K923" s="158"/>
      <c r="L923" s="158"/>
    </row>
    <row r="924" spans="3:12" ht="14.1">
      <c r="C924" s="158"/>
      <c r="D924" s="158"/>
      <c r="E924" s="122"/>
      <c r="F924" s="122"/>
      <c r="G924" s="122"/>
      <c r="H924" s="158"/>
      <c r="I924" s="158"/>
      <c r="J924" s="158"/>
      <c r="K924" s="158"/>
      <c r="L924" s="158"/>
    </row>
    <row r="925" spans="3:12" ht="14.1">
      <c r="C925" s="158"/>
      <c r="D925" s="158"/>
      <c r="E925" s="122"/>
      <c r="F925" s="122"/>
      <c r="G925" s="122"/>
      <c r="H925" s="158"/>
      <c r="I925" s="158"/>
      <c r="J925" s="158"/>
      <c r="K925" s="158"/>
      <c r="L925" s="158"/>
    </row>
    <row r="926" spans="3:12" ht="14.1">
      <c r="C926" s="158"/>
      <c r="D926" s="158"/>
      <c r="E926" s="122"/>
      <c r="F926" s="122"/>
      <c r="G926" s="122"/>
      <c r="H926" s="158"/>
      <c r="I926" s="158"/>
      <c r="J926" s="158"/>
      <c r="K926" s="158"/>
      <c r="L926" s="158"/>
    </row>
    <row r="927" spans="3:12" ht="14.1">
      <c r="C927" s="158"/>
      <c r="D927" s="158"/>
      <c r="E927" s="122"/>
      <c r="F927" s="122"/>
      <c r="G927" s="122"/>
      <c r="H927" s="158"/>
      <c r="I927" s="158"/>
      <c r="J927" s="158"/>
      <c r="K927" s="158"/>
      <c r="L927" s="158"/>
    </row>
    <row r="928" spans="3:12" ht="14.1">
      <c r="C928" s="158"/>
      <c r="D928" s="158"/>
      <c r="E928" s="122"/>
      <c r="F928" s="122"/>
      <c r="G928" s="122"/>
      <c r="H928" s="158"/>
      <c r="I928" s="158"/>
      <c r="J928" s="158"/>
      <c r="K928" s="158"/>
      <c r="L928" s="158"/>
    </row>
    <row r="929" spans="3:12" ht="14.1">
      <c r="C929" s="158"/>
      <c r="D929" s="158"/>
      <c r="E929" s="122"/>
      <c r="F929" s="122"/>
      <c r="G929" s="122"/>
      <c r="H929" s="158"/>
      <c r="I929" s="158"/>
      <c r="J929" s="158"/>
      <c r="K929" s="158"/>
      <c r="L929" s="158"/>
    </row>
    <row r="930" spans="3:12" ht="14.1">
      <c r="C930" s="158"/>
      <c r="D930" s="158"/>
      <c r="E930" s="122"/>
      <c r="F930" s="122"/>
      <c r="G930" s="122"/>
      <c r="H930" s="158"/>
      <c r="I930" s="158"/>
      <c r="J930" s="158"/>
      <c r="K930" s="158"/>
      <c r="L930" s="158"/>
    </row>
    <row r="931" spans="3:12" ht="14.1">
      <c r="C931" s="158"/>
      <c r="D931" s="158"/>
      <c r="E931" s="122"/>
      <c r="F931" s="122"/>
      <c r="G931" s="122"/>
      <c r="H931" s="158"/>
      <c r="I931" s="158"/>
      <c r="J931" s="158"/>
      <c r="K931" s="158"/>
      <c r="L931" s="158"/>
    </row>
    <row r="932" spans="3:12" ht="14.1">
      <c r="C932" s="158"/>
      <c r="D932" s="158"/>
      <c r="E932" s="122"/>
      <c r="F932" s="122"/>
      <c r="G932" s="122"/>
      <c r="H932" s="158"/>
      <c r="I932" s="158"/>
      <c r="J932" s="158"/>
      <c r="K932" s="158"/>
      <c r="L932" s="158"/>
    </row>
    <row r="933" spans="3:12" ht="14.1">
      <c r="C933" s="158"/>
      <c r="D933" s="158"/>
      <c r="E933" s="122"/>
      <c r="F933" s="122"/>
      <c r="G933" s="122"/>
      <c r="H933" s="158"/>
      <c r="I933" s="158"/>
      <c r="J933" s="158"/>
      <c r="K933" s="158"/>
      <c r="L933" s="158"/>
    </row>
    <row r="934" spans="3:12" ht="14.1">
      <c r="C934" s="158"/>
      <c r="D934" s="158"/>
      <c r="E934" s="122"/>
      <c r="F934" s="122"/>
      <c r="G934" s="122"/>
      <c r="H934" s="158"/>
      <c r="I934" s="158"/>
      <c r="J934" s="158"/>
      <c r="K934" s="158"/>
      <c r="L934" s="158"/>
    </row>
    <row r="935" spans="3:12" ht="14.1">
      <c r="C935" s="158"/>
      <c r="D935" s="158"/>
      <c r="E935" s="122"/>
      <c r="F935" s="122"/>
      <c r="G935" s="122"/>
      <c r="H935" s="158"/>
      <c r="I935" s="158"/>
      <c r="J935" s="158"/>
      <c r="K935" s="158"/>
      <c r="L935" s="158"/>
    </row>
    <row r="936" spans="3:12" ht="14.1">
      <c r="C936" s="158"/>
      <c r="D936" s="158"/>
      <c r="E936" s="122"/>
      <c r="F936" s="122"/>
      <c r="G936" s="122"/>
      <c r="H936" s="158"/>
      <c r="I936" s="158"/>
      <c r="J936" s="158"/>
      <c r="K936" s="158"/>
      <c r="L936" s="158"/>
    </row>
    <row r="937" spans="3:12" ht="14.1">
      <c r="C937" s="158"/>
      <c r="D937" s="158"/>
      <c r="E937" s="122"/>
      <c r="F937" s="122"/>
      <c r="G937" s="122"/>
      <c r="H937" s="158"/>
      <c r="I937" s="158"/>
      <c r="J937" s="158"/>
      <c r="K937" s="158"/>
      <c r="L937" s="158"/>
    </row>
    <row r="938" spans="3:12" ht="14.1">
      <c r="C938" s="158"/>
      <c r="D938" s="158"/>
      <c r="E938" s="122"/>
      <c r="F938" s="122"/>
      <c r="G938" s="122"/>
      <c r="H938" s="158"/>
      <c r="I938" s="158"/>
      <c r="J938" s="158"/>
      <c r="K938" s="158"/>
      <c r="L938" s="158"/>
    </row>
    <row r="939" spans="3:12" ht="14.1">
      <c r="C939" s="158"/>
      <c r="D939" s="158"/>
      <c r="E939" s="122"/>
      <c r="F939" s="122"/>
      <c r="G939" s="122"/>
      <c r="H939" s="158"/>
      <c r="I939" s="158"/>
      <c r="J939" s="158"/>
      <c r="K939" s="158"/>
      <c r="L939" s="158"/>
    </row>
    <row r="940" spans="3:12" ht="14.1">
      <c r="C940" s="158"/>
      <c r="D940" s="158"/>
      <c r="E940" s="122"/>
      <c r="F940" s="122"/>
      <c r="G940" s="122"/>
      <c r="H940" s="158"/>
      <c r="I940" s="158"/>
      <c r="J940" s="158"/>
      <c r="K940" s="158"/>
      <c r="L940" s="158"/>
    </row>
    <row r="941" spans="3:12" ht="14.1">
      <c r="C941" s="158"/>
      <c r="D941" s="158"/>
      <c r="E941" s="122"/>
      <c r="F941" s="122"/>
      <c r="G941" s="122"/>
      <c r="H941" s="158"/>
      <c r="I941" s="158"/>
      <c r="J941" s="158"/>
      <c r="K941" s="158"/>
      <c r="L941" s="158"/>
    </row>
    <row r="942" spans="3:12" ht="14.1">
      <c r="C942" s="158"/>
      <c r="D942" s="158"/>
      <c r="E942" s="122"/>
      <c r="F942" s="122"/>
      <c r="G942" s="122"/>
      <c r="H942" s="158"/>
      <c r="I942" s="158"/>
      <c r="J942" s="158"/>
      <c r="K942" s="158"/>
      <c r="L942" s="158"/>
    </row>
    <row r="943" spans="3:12" ht="14.1">
      <c r="C943" s="158"/>
      <c r="D943" s="158"/>
      <c r="E943" s="122"/>
      <c r="F943" s="122"/>
      <c r="G943" s="122"/>
      <c r="H943" s="158"/>
      <c r="I943" s="158"/>
      <c r="J943" s="158"/>
      <c r="K943" s="158"/>
      <c r="L943" s="158"/>
    </row>
    <row r="944" spans="3:12" ht="14.1">
      <c r="C944" s="158"/>
      <c r="D944" s="158"/>
      <c r="E944" s="122"/>
      <c r="F944" s="122"/>
      <c r="G944" s="122"/>
      <c r="H944" s="158"/>
      <c r="I944" s="158"/>
      <c r="J944" s="158"/>
      <c r="K944" s="158"/>
      <c r="L944" s="158"/>
    </row>
    <row r="945" spans="3:12" ht="14.1">
      <c r="C945" s="158"/>
      <c r="D945" s="158"/>
      <c r="E945" s="122"/>
      <c r="F945" s="122"/>
      <c r="G945" s="122"/>
      <c r="H945" s="158"/>
      <c r="I945" s="158"/>
      <c r="J945" s="158"/>
      <c r="K945" s="158"/>
      <c r="L945" s="158"/>
    </row>
    <row r="946" spans="3:12" ht="14.1">
      <c r="C946" s="158"/>
      <c r="D946" s="158"/>
      <c r="E946" s="122"/>
      <c r="F946" s="122"/>
      <c r="G946" s="122"/>
      <c r="H946" s="158"/>
      <c r="I946" s="158"/>
      <c r="J946" s="158"/>
      <c r="K946" s="158"/>
      <c r="L946" s="158"/>
    </row>
    <row r="947" spans="3:12" ht="14.1">
      <c r="C947" s="158"/>
      <c r="D947" s="158"/>
      <c r="E947" s="122"/>
      <c r="F947" s="122"/>
      <c r="G947" s="122"/>
      <c r="H947" s="158"/>
      <c r="I947" s="158"/>
      <c r="J947" s="158"/>
      <c r="K947" s="158"/>
      <c r="L947" s="158"/>
    </row>
    <row r="948" spans="3:12" ht="14.1">
      <c r="C948" s="158"/>
      <c r="D948" s="158"/>
      <c r="E948" s="122"/>
      <c r="F948" s="122"/>
      <c r="G948" s="122"/>
      <c r="H948" s="158"/>
      <c r="I948" s="158"/>
      <c r="J948" s="158"/>
      <c r="K948" s="158"/>
      <c r="L948" s="158"/>
    </row>
    <row r="949" spans="3:12" ht="14.1">
      <c r="C949" s="158"/>
      <c r="D949" s="158"/>
      <c r="E949" s="122"/>
      <c r="F949" s="122"/>
      <c r="G949" s="122"/>
      <c r="H949" s="158"/>
      <c r="I949" s="158"/>
      <c r="J949" s="158"/>
      <c r="K949" s="158"/>
      <c r="L949" s="158"/>
    </row>
    <row r="950" spans="3:12" ht="14.1">
      <c r="C950" s="158"/>
      <c r="D950" s="158"/>
      <c r="E950" s="122"/>
      <c r="F950" s="122"/>
      <c r="G950" s="122"/>
      <c r="H950" s="158"/>
      <c r="I950" s="158"/>
      <c r="J950" s="158"/>
      <c r="K950" s="158"/>
      <c r="L950" s="158"/>
    </row>
    <row r="951" spans="3:12" ht="14.1">
      <c r="C951" s="158"/>
      <c r="D951" s="158"/>
      <c r="E951" s="122"/>
      <c r="F951" s="122"/>
      <c r="G951" s="122"/>
      <c r="H951" s="158"/>
      <c r="I951" s="158"/>
      <c r="J951" s="158"/>
      <c r="K951" s="158"/>
      <c r="L951" s="158"/>
    </row>
    <row r="952" spans="3:12" ht="14.1">
      <c r="C952" s="158"/>
      <c r="D952" s="158"/>
      <c r="E952" s="122"/>
      <c r="F952" s="122"/>
      <c r="G952" s="122"/>
      <c r="H952" s="158"/>
      <c r="I952" s="158"/>
      <c r="J952" s="158"/>
      <c r="K952" s="158"/>
      <c r="L952" s="158"/>
    </row>
    <row r="953" spans="3:12" ht="14.1">
      <c r="C953" s="158"/>
      <c r="D953" s="158"/>
      <c r="E953" s="122"/>
      <c r="F953" s="122"/>
      <c r="G953" s="122"/>
      <c r="H953" s="158"/>
      <c r="I953" s="158"/>
      <c r="J953" s="158"/>
      <c r="K953" s="158"/>
      <c r="L953" s="158"/>
    </row>
    <row r="954" spans="3:12" ht="14.1">
      <c r="C954" s="158"/>
      <c r="D954" s="158"/>
      <c r="E954" s="122"/>
      <c r="F954" s="122"/>
      <c r="G954" s="122"/>
      <c r="H954" s="158"/>
      <c r="I954" s="158"/>
      <c r="J954" s="158"/>
      <c r="K954" s="158"/>
      <c r="L954" s="158"/>
    </row>
    <row r="955" spans="3:12" ht="14.1">
      <c r="C955" s="158"/>
      <c r="D955" s="158"/>
      <c r="E955" s="122"/>
      <c r="F955" s="122"/>
      <c r="G955" s="122"/>
      <c r="H955" s="158"/>
      <c r="I955" s="158"/>
      <c r="J955" s="158"/>
      <c r="K955" s="158"/>
      <c r="L955" s="158"/>
    </row>
    <row r="956" spans="3:12" ht="14.1">
      <c r="C956" s="158"/>
      <c r="D956" s="158"/>
      <c r="E956" s="122"/>
      <c r="F956" s="122"/>
      <c r="G956" s="122"/>
      <c r="H956" s="158"/>
      <c r="I956" s="158"/>
      <c r="J956" s="158"/>
      <c r="K956" s="158"/>
      <c r="L956" s="158"/>
    </row>
    <row r="957" spans="3:12" ht="14.1">
      <c r="C957" s="158"/>
      <c r="D957" s="158"/>
      <c r="E957" s="122"/>
      <c r="F957" s="122"/>
      <c r="G957" s="122"/>
      <c r="H957" s="158"/>
      <c r="I957" s="158"/>
      <c r="J957" s="158"/>
      <c r="K957" s="158"/>
      <c r="L957" s="158"/>
    </row>
    <row r="958" spans="3:12" ht="14.1">
      <c r="C958" s="158"/>
      <c r="D958" s="158"/>
      <c r="E958" s="122"/>
      <c r="F958" s="122"/>
      <c r="G958" s="122"/>
      <c r="H958" s="158"/>
      <c r="I958" s="158"/>
      <c r="J958" s="158"/>
      <c r="K958" s="158"/>
      <c r="L958" s="158"/>
    </row>
    <row r="959" spans="3:12" ht="14.1">
      <c r="C959" s="158"/>
      <c r="D959" s="158"/>
      <c r="E959" s="122"/>
      <c r="F959" s="122"/>
      <c r="G959" s="122"/>
      <c r="H959" s="158"/>
      <c r="I959" s="158"/>
      <c r="J959" s="158"/>
      <c r="K959" s="158"/>
      <c r="L959" s="158"/>
    </row>
    <row r="960" spans="3:12" ht="14.1">
      <c r="C960" s="158"/>
      <c r="D960" s="158"/>
      <c r="E960" s="122"/>
      <c r="F960" s="122"/>
      <c r="G960" s="122"/>
      <c r="H960" s="158"/>
      <c r="I960" s="158"/>
      <c r="J960" s="158"/>
      <c r="K960" s="158"/>
      <c r="L960" s="158"/>
    </row>
    <row r="961" spans="3:12" ht="14.1">
      <c r="C961" s="158"/>
      <c r="D961" s="158"/>
      <c r="E961" s="122"/>
      <c r="F961" s="122"/>
      <c r="G961" s="122"/>
      <c r="H961" s="158"/>
      <c r="I961" s="158"/>
      <c r="J961" s="158"/>
      <c r="K961" s="158"/>
      <c r="L961" s="158"/>
    </row>
    <row r="962" spans="3:12" ht="14.1">
      <c r="C962" s="158"/>
      <c r="D962" s="158"/>
      <c r="E962" s="122"/>
      <c r="F962" s="122"/>
      <c r="G962" s="122"/>
      <c r="H962" s="158"/>
      <c r="I962" s="158"/>
      <c r="J962" s="158"/>
      <c r="K962" s="158"/>
      <c r="L962" s="158"/>
    </row>
    <row r="963" spans="3:12" ht="14.1">
      <c r="C963" s="158"/>
      <c r="D963" s="158"/>
      <c r="E963" s="122"/>
      <c r="F963" s="122"/>
      <c r="G963" s="122"/>
      <c r="H963" s="158"/>
      <c r="I963" s="158"/>
      <c r="J963" s="158"/>
      <c r="K963" s="158"/>
      <c r="L963" s="158"/>
    </row>
    <row r="964" spans="3:12" ht="14.1">
      <c r="C964" s="158"/>
      <c r="D964" s="158"/>
      <c r="E964" s="122"/>
      <c r="F964" s="122"/>
      <c r="G964" s="122"/>
      <c r="H964" s="158"/>
      <c r="I964" s="158"/>
      <c r="J964" s="158"/>
      <c r="K964" s="158"/>
      <c r="L964" s="158"/>
    </row>
    <row r="965" spans="3:12" ht="14.1">
      <c r="C965" s="158"/>
      <c r="D965" s="158"/>
      <c r="E965" s="122"/>
      <c r="F965" s="122"/>
      <c r="G965" s="122"/>
      <c r="H965" s="158"/>
      <c r="I965" s="158"/>
      <c r="J965" s="158"/>
      <c r="K965" s="158"/>
      <c r="L965" s="158"/>
    </row>
    <row r="966" spans="3:12" ht="14.1">
      <c r="C966" s="158"/>
      <c r="D966" s="158"/>
      <c r="E966" s="122"/>
      <c r="F966" s="122"/>
      <c r="G966" s="122"/>
      <c r="H966" s="158"/>
      <c r="I966" s="158"/>
      <c r="J966" s="158"/>
      <c r="K966" s="158"/>
      <c r="L966" s="158"/>
    </row>
    <row r="967" spans="3:12" ht="14.1">
      <c r="C967" s="158"/>
      <c r="D967" s="158"/>
      <c r="E967" s="122"/>
      <c r="F967" s="122"/>
      <c r="G967" s="122"/>
      <c r="H967" s="158"/>
      <c r="I967" s="158"/>
      <c r="J967" s="158"/>
      <c r="K967" s="158"/>
      <c r="L967" s="158"/>
    </row>
    <row r="968" spans="3:12" ht="14.1">
      <c r="C968" s="158"/>
      <c r="D968" s="158"/>
      <c r="E968" s="122"/>
      <c r="F968" s="122"/>
      <c r="G968" s="122"/>
      <c r="H968" s="158"/>
      <c r="I968" s="158"/>
      <c r="J968" s="158"/>
      <c r="K968" s="158"/>
      <c r="L968" s="158"/>
    </row>
    <row r="969" spans="3:12" ht="14.1">
      <c r="C969" s="158"/>
      <c r="D969" s="158"/>
      <c r="E969" s="122"/>
      <c r="F969" s="122"/>
      <c r="G969" s="122"/>
      <c r="H969" s="158"/>
      <c r="I969" s="158"/>
      <c r="J969" s="158"/>
      <c r="K969" s="158"/>
      <c r="L969" s="158"/>
    </row>
    <row r="970" spans="3:12" ht="14.1">
      <c r="C970" s="158"/>
      <c r="D970" s="158"/>
      <c r="E970" s="122"/>
      <c r="F970" s="122"/>
      <c r="G970" s="122"/>
      <c r="H970" s="158"/>
      <c r="I970" s="158"/>
      <c r="J970" s="158"/>
      <c r="K970" s="158"/>
      <c r="L970" s="158"/>
    </row>
    <row r="971" spans="3:12" ht="14.1">
      <c r="C971" s="158"/>
      <c r="D971" s="158"/>
      <c r="E971" s="122"/>
      <c r="F971" s="122"/>
      <c r="G971" s="122"/>
      <c r="H971" s="158"/>
      <c r="I971" s="158"/>
      <c r="J971" s="158"/>
      <c r="K971" s="158"/>
      <c r="L971" s="158"/>
    </row>
    <row r="972" spans="3:12" ht="14.1">
      <c r="C972" s="158"/>
      <c r="D972" s="158"/>
      <c r="E972" s="122"/>
      <c r="F972" s="122"/>
      <c r="G972" s="122"/>
      <c r="H972" s="158"/>
      <c r="I972" s="158"/>
      <c r="J972" s="158"/>
      <c r="K972" s="158"/>
      <c r="L972" s="158"/>
    </row>
    <row r="973" spans="3:12" ht="14.1">
      <c r="C973" s="158"/>
      <c r="D973" s="158"/>
      <c r="E973" s="122"/>
      <c r="F973" s="122"/>
      <c r="G973" s="122"/>
      <c r="H973" s="158"/>
      <c r="I973" s="158"/>
      <c r="J973" s="158"/>
      <c r="K973" s="158"/>
      <c r="L973" s="158"/>
    </row>
    <row r="974" spans="3:12" ht="14.1">
      <c r="C974" s="158"/>
      <c r="D974" s="158"/>
      <c r="E974" s="122"/>
      <c r="F974" s="122"/>
      <c r="G974" s="122"/>
      <c r="H974" s="158"/>
      <c r="I974" s="158"/>
      <c r="J974" s="158"/>
      <c r="K974" s="158"/>
      <c r="L974" s="158"/>
    </row>
    <row r="975" spans="3:12" ht="14.1">
      <c r="C975" s="158"/>
      <c r="D975" s="158"/>
      <c r="E975" s="122"/>
      <c r="F975" s="122"/>
      <c r="G975" s="122"/>
      <c r="H975" s="158"/>
      <c r="I975" s="158"/>
      <c r="J975" s="158"/>
      <c r="K975" s="158"/>
      <c r="L975" s="158"/>
    </row>
    <row r="976" spans="3:12" ht="14.1">
      <c r="C976" s="158"/>
      <c r="D976" s="158"/>
      <c r="E976" s="122"/>
      <c r="F976" s="122"/>
      <c r="G976" s="122"/>
      <c r="H976" s="158"/>
      <c r="I976" s="158"/>
      <c r="J976" s="158"/>
      <c r="K976" s="158"/>
      <c r="L976" s="158"/>
    </row>
    <row r="977" spans="3:12" ht="14.1">
      <c r="C977" s="158"/>
      <c r="D977" s="158"/>
      <c r="E977" s="122"/>
      <c r="F977" s="122"/>
      <c r="G977" s="122"/>
      <c r="H977" s="158"/>
      <c r="I977" s="158"/>
      <c r="J977" s="158"/>
      <c r="K977" s="158"/>
      <c r="L977" s="158"/>
    </row>
    <row r="978" spans="3:12" ht="14.1">
      <c r="C978" s="158"/>
      <c r="D978" s="158"/>
      <c r="E978" s="122"/>
      <c r="F978" s="122"/>
      <c r="G978" s="122"/>
      <c r="H978" s="158"/>
      <c r="I978" s="158"/>
      <c r="J978" s="158"/>
      <c r="K978" s="158"/>
      <c r="L978" s="158"/>
    </row>
    <row r="979" spans="3:12" ht="14.1">
      <c r="C979" s="158"/>
      <c r="D979" s="158"/>
      <c r="E979" s="122"/>
      <c r="F979" s="122"/>
      <c r="G979" s="122"/>
      <c r="H979" s="158"/>
      <c r="I979" s="158"/>
      <c r="J979" s="158"/>
      <c r="K979" s="158"/>
      <c r="L979" s="158"/>
    </row>
    <row r="980" spans="3:12" ht="14.1">
      <c r="C980" s="158"/>
      <c r="D980" s="158"/>
      <c r="E980" s="122"/>
      <c r="F980" s="122"/>
      <c r="G980" s="122"/>
      <c r="H980" s="158"/>
      <c r="I980" s="158"/>
      <c r="J980" s="158"/>
      <c r="K980" s="158"/>
      <c r="L980" s="158"/>
    </row>
    <row r="981" spans="3:12" ht="14.1">
      <c r="C981" s="158"/>
      <c r="D981" s="158"/>
      <c r="E981" s="122"/>
      <c r="F981" s="122"/>
      <c r="G981" s="122"/>
      <c r="H981" s="158"/>
      <c r="I981" s="158"/>
      <c r="J981" s="158"/>
      <c r="K981" s="158"/>
      <c r="L981" s="158"/>
    </row>
    <row r="982" spans="3:12" ht="14.1">
      <c r="C982" s="158"/>
      <c r="D982" s="158"/>
      <c r="E982" s="122"/>
      <c r="F982" s="122"/>
      <c r="G982" s="122"/>
      <c r="H982" s="158"/>
      <c r="I982" s="158"/>
      <c r="J982" s="158"/>
      <c r="K982" s="158"/>
      <c r="L982" s="158"/>
    </row>
    <row r="983" spans="3:12" ht="14.1">
      <c r="C983" s="158"/>
      <c r="D983" s="158"/>
      <c r="E983" s="122"/>
      <c r="F983" s="122"/>
      <c r="G983" s="122"/>
      <c r="H983" s="158"/>
      <c r="I983" s="158"/>
      <c r="J983" s="158"/>
      <c r="K983" s="158"/>
      <c r="L983" s="158"/>
    </row>
    <row r="984" spans="3:12" ht="14.1">
      <c r="C984" s="158"/>
      <c r="D984" s="158"/>
      <c r="E984" s="122"/>
      <c r="F984" s="122"/>
      <c r="G984" s="122"/>
      <c r="H984" s="158"/>
      <c r="I984" s="158"/>
      <c r="J984" s="158"/>
      <c r="K984" s="158"/>
      <c r="L984" s="158"/>
    </row>
    <row r="985" spans="3:12" ht="14.1">
      <c r="C985" s="158"/>
      <c r="D985" s="158"/>
      <c r="E985" s="122"/>
      <c r="F985" s="122"/>
      <c r="G985" s="122"/>
      <c r="H985" s="158"/>
      <c r="I985" s="158"/>
      <c r="J985" s="158"/>
      <c r="K985" s="158"/>
      <c r="L985" s="158"/>
    </row>
    <row r="986" spans="3:12" ht="14.1">
      <c r="C986" s="158"/>
      <c r="D986" s="158"/>
      <c r="E986" s="122"/>
      <c r="F986" s="122"/>
      <c r="G986" s="122"/>
      <c r="H986" s="158"/>
      <c r="I986" s="158"/>
      <c r="J986" s="158"/>
      <c r="K986" s="158"/>
      <c r="L986" s="158"/>
    </row>
    <row r="987" spans="3:12" ht="14.1">
      <c r="C987" s="158"/>
      <c r="D987" s="158"/>
      <c r="E987" s="122"/>
      <c r="F987" s="122"/>
      <c r="G987" s="122"/>
      <c r="H987" s="158"/>
      <c r="I987" s="158"/>
      <c r="J987" s="158"/>
      <c r="K987" s="158"/>
      <c r="L987" s="158"/>
    </row>
    <row r="988" spans="3:12" ht="14.1">
      <c r="C988" s="158"/>
      <c r="D988" s="158"/>
      <c r="E988" s="122"/>
      <c r="F988" s="122"/>
      <c r="G988" s="122"/>
      <c r="H988" s="158"/>
      <c r="I988" s="158"/>
      <c r="J988" s="158"/>
      <c r="K988" s="158"/>
      <c r="L988" s="158"/>
    </row>
    <row r="989" spans="3:12" ht="14.1">
      <c r="C989" s="158"/>
      <c r="D989" s="158"/>
      <c r="E989" s="122"/>
      <c r="F989" s="122"/>
      <c r="G989" s="122"/>
      <c r="H989" s="158"/>
      <c r="I989" s="158"/>
      <c r="J989" s="158"/>
      <c r="K989" s="158"/>
      <c r="L989" s="158"/>
    </row>
    <row r="990" spans="3:12" ht="14.1">
      <c r="C990" s="158"/>
      <c r="D990" s="158"/>
      <c r="E990" s="122"/>
      <c r="F990" s="122"/>
      <c r="G990" s="122"/>
      <c r="H990" s="158"/>
      <c r="I990" s="158"/>
      <c r="J990" s="158"/>
      <c r="K990" s="158"/>
      <c r="L990" s="158"/>
    </row>
    <row r="991" spans="3:12" ht="14.1">
      <c r="C991" s="158"/>
      <c r="D991" s="158"/>
      <c r="E991" s="122"/>
      <c r="F991" s="122"/>
      <c r="G991" s="122"/>
      <c r="H991" s="158"/>
      <c r="I991" s="158"/>
      <c r="J991" s="158"/>
      <c r="K991" s="158"/>
      <c r="L991" s="158"/>
    </row>
    <row r="992" spans="3:12" ht="14.1">
      <c r="C992" s="158"/>
      <c r="D992" s="158"/>
      <c r="E992" s="122"/>
      <c r="F992" s="122"/>
      <c r="G992" s="122"/>
      <c r="H992" s="158"/>
      <c r="I992" s="158"/>
      <c r="J992" s="158"/>
      <c r="K992" s="158"/>
      <c r="L992" s="158"/>
    </row>
    <row r="993" spans="3:12" ht="14.1">
      <c r="C993" s="158"/>
      <c r="D993" s="158"/>
      <c r="E993" s="122"/>
      <c r="F993" s="122"/>
      <c r="G993" s="122"/>
      <c r="H993" s="158"/>
      <c r="I993" s="158"/>
      <c r="J993" s="158"/>
      <c r="K993" s="158"/>
      <c r="L993" s="158"/>
    </row>
    <row r="994" spans="3:12" ht="14.1">
      <c r="C994" s="158"/>
      <c r="D994" s="158"/>
      <c r="E994" s="122"/>
      <c r="F994" s="122"/>
      <c r="G994" s="122"/>
      <c r="H994" s="158"/>
      <c r="I994" s="158"/>
      <c r="J994" s="158"/>
      <c r="K994" s="158"/>
      <c r="L994" s="158"/>
    </row>
    <row r="995" spans="3:12" ht="14.1">
      <c r="C995" s="158"/>
      <c r="D995" s="158"/>
      <c r="E995" s="122"/>
      <c r="F995" s="122"/>
      <c r="G995" s="122"/>
      <c r="H995" s="158"/>
      <c r="I995" s="158"/>
      <c r="J995" s="158"/>
      <c r="K995" s="158"/>
      <c r="L995" s="158"/>
    </row>
    <row r="996" spans="3:12" ht="14.1">
      <c r="C996" s="158"/>
      <c r="D996" s="158"/>
      <c r="E996" s="122"/>
      <c r="F996" s="122"/>
      <c r="G996" s="122"/>
      <c r="H996" s="158"/>
      <c r="I996" s="158"/>
      <c r="J996" s="158"/>
      <c r="K996" s="158"/>
      <c r="L996" s="158"/>
    </row>
    <row r="997" spans="3:12" ht="14.1">
      <c r="C997" s="158"/>
      <c r="D997" s="158"/>
      <c r="E997" s="122"/>
      <c r="F997" s="122"/>
      <c r="G997" s="122"/>
      <c r="H997" s="158"/>
      <c r="I997" s="158"/>
      <c r="J997" s="158"/>
      <c r="K997" s="158"/>
      <c r="L997" s="158"/>
    </row>
    <row r="998" spans="3:12" ht="14.1">
      <c r="C998" s="158"/>
      <c r="D998" s="158"/>
      <c r="E998" s="122"/>
      <c r="F998" s="122"/>
      <c r="G998" s="122"/>
      <c r="H998" s="158"/>
      <c r="I998" s="158"/>
      <c r="J998" s="158"/>
      <c r="K998" s="158"/>
      <c r="L998" s="158"/>
    </row>
    <row r="999" spans="3:12" ht="14.1">
      <c r="C999" s="158"/>
      <c r="D999" s="158"/>
      <c r="E999" s="122"/>
      <c r="F999" s="122"/>
      <c r="G999" s="122"/>
      <c r="H999" s="158"/>
      <c r="I999" s="158"/>
      <c r="J999" s="158"/>
      <c r="K999" s="158"/>
      <c r="L999" s="158"/>
    </row>
    <row r="1000" spans="3:12" ht="14.1">
      <c r="C1000" s="158"/>
      <c r="D1000" s="158"/>
      <c r="E1000" s="122"/>
      <c r="F1000" s="122"/>
      <c r="G1000" s="122"/>
      <c r="H1000" s="158"/>
      <c r="I1000" s="158"/>
      <c r="J1000" s="158"/>
      <c r="K1000" s="158"/>
      <c r="L1000" s="158"/>
    </row>
    <row r="1001" spans="3:12" ht="14.1">
      <c r="C1001" s="158"/>
      <c r="D1001" s="158"/>
      <c r="E1001" s="122"/>
      <c r="F1001" s="122"/>
      <c r="G1001" s="122"/>
      <c r="H1001" s="158"/>
      <c r="I1001" s="158"/>
      <c r="J1001" s="158"/>
      <c r="K1001" s="158"/>
      <c r="L1001" s="158"/>
    </row>
    <row r="1002" spans="3:12" ht="14.1">
      <c r="C1002" s="158"/>
      <c r="D1002" s="158"/>
      <c r="E1002" s="122"/>
      <c r="F1002" s="122"/>
      <c r="G1002" s="122"/>
      <c r="H1002" s="158"/>
      <c r="I1002" s="158"/>
      <c r="J1002" s="158"/>
      <c r="K1002" s="158"/>
      <c r="L1002" s="158"/>
    </row>
    <row r="1003" spans="3:12" ht="14.1">
      <c r="C1003" s="158"/>
      <c r="D1003" s="158"/>
      <c r="E1003" s="122"/>
      <c r="F1003" s="122"/>
      <c r="G1003" s="122"/>
      <c r="H1003" s="158"/>
      <c r="I1003" s="158"/>
      <c r="J1003" s="158"/>
      <c r="K1003" s="158"/>
      <c r="L1003" s="158"/>
    </row>
    <row r="1004" spans="3:12" ht="14.1">
      <c r="C1004" s="158"/>
      <c r="D1004" s="158"/>
      <c r="E1004" s="122"/>
      <c r="F1004" s="122"/>
      <c r="G1004" s="122"/>
      <c r="H1004" s="158"/>
      <c r="I1004" s="158"/>
      <c r="J1004" s="158"/>
      <c r="K1004" s="158"/>
      <c r="L1004" s="158"/>
    </row>
    <row r="1005" spans="3:12" ht="14.1">
      <c r="C1005" s="158"/>
      <c r="D1005" s="158"/>
      <c r="E1005" s="122"/>
      <c r="F1005" s="122"/>
      <c r="G1005" s="122"/>
      <c r="H1005" s="158"/>
      <c r="I1005" s="158"/>
      <c r="J1005" s="158"/>
      <c r="K1005" s="158"/>
      <c r="L1005" s="158"/>
    </row>
    <row r="1006" spans="3:12" ht="14.1">
      <c r="C1006" s="158"/>
      <c r="D1006" s="158"/>
      <c r="E1006" s="122"/>
      <c r="F1006" s="122"/>
      <c r="G1006" s="122"/>
      <c r="H1006" s="158"/>
      <c r="I1006" s="158"/>
      <c r="J1006" s="158"/>
      <c r="K1006" s="158"/>
      <c r="L1006" s="158"/>
    </row>
    <row r="1007" spans="3:12" ht="14.1">
      <c r="C1007" s="158"/>
      <c r="D1007" s="158"/>
      <c r="E1007" s="122"/>
      <c r="F1007" s="122"/>
      <c r="G1007" s="122"/>
      <c r="H1007" s="158"/>
      <c r="I1007" s="158"/>
      <c r="J1007" s="158"/>
      <c r="K1007" s="158"/>
      <c r="L1007" s="158"/>
    </row>
    <row r="1008" spans="3:12" ht="14.1">
      <c r="C1008" s="158"/>
      <c r="D1008" s="158"/>
      <c r="E1008" s="122"/>
      <c r="F1008" s="122"/>
      <c r="G1008" s="122"/>
      <c r="H1008" s="158"/>
      <c r="I1008" s="158"/>
      <c r="J1008" s="158"/>
      <c r="K1008" s="158"/>
      <c r="L1008" s="158"/>
    </row>
    <row r="1009" spans="3:12" ht="14.1">
      <c r="C1009" s="158"/>
      <c r="D1009" s="158"/>
      <c r="E1009" s="122"/>
      <c r="F1009" s="122"/>
      <c r="G1009" s="122"/>
      <c r="H1009" s="158"/>
      <c r="I1009" s="158"/>
      <c r="J1009" s="158"/>
      <c r="K1009" s="158"/>
      <c r="L1009" s="158"/>
    </row>
    <row r="1010" spans="3:12" ht="14.1">
      <c r="C1010" s="158"/>
      <c r="D1010" s="158"/>
      <c r="E1010" s="122"/>
      <c r="F1010" s="122"/>
      <c r="G1010" s="122"/>
      <c r="H1010" s="158"/>
      <c r="I1010" s="158"/>
      <c r="J1010" s="158"/>
      <c r="K1010" s="158"/>
      <c r="L1010" s="158"/>
    </row>
    <row r="1011" spans="3:12" ht="14.1">
      <c r="C1011" s="158"/>
      <c r="D1011" s="158"/>
      <c r="E1011" s="122"/>
      <c r="F1011" s="122"/>
      <c r="G1011" s="122"/>
      <c r="H1011" s="158"/>
      <c r="I1011" s="158"/>
      <c r="J1011" s="158"/>
      <c r="K1011" s="158"/>
      <c r="L1011" s="158"/>
    </row>
    <row r="1012" spans="3:12" ht="14.1">
      <c r="C1012" s="158"/>
      <c r="D1012" s="158"/>
      <c r="E1012" s="122"/>
      <c r="F1012" s="122"/>
      <c r="G1012" s="122"/>
      <c r="H1012" s="158"/>
      <c r="I1012" s="158"/>
      <c r="J1012" s="158"/>
      <c r="K1012" s="158"/>
      <c r="L1012" s="158"/>
    </row>
    <row r="1013" spans="3:12" ht="14.1">
      <c r="C1013" s="158"/>
      <c r="D1013" s="158"/>
      <c r="E1013" s="122"/>
      <c r="F1013" s="122"/>
      <c r="G1013" s="122"/>
      <c r="H1013" s="158"/>
      <c r="I1013" s="158"/>
      <c r="J1013" s="158"/>
      <c r="K1013" s="158"/>
      <c r="L1013" s="158"/>
    </row>
    <row r="1014" spans="3:12" ht="14.1">
      <c r="C1014" s="158"/>
      <c r="D1014" s="158"/>
      <c r="E1014" s="122"/>
      <c r="F1014" s="122"/>
      <c r="G1014" s="122"/>
      <c r="H1014" s="158"/>
      <c r="I1014" s="158"/>
      <c r="J1014" s="158"/>
      <c r="K1014" s="158"/>
      <c r="L1014" s="158"/>
    </row>
    <row r="1015" spans="3:12" ht="14.1">
      <c r="C1015" s="158"/>
      <c r="D1015" s="158"/>
      <c r="E1015" s="122"/>
      <c r="F1015" s="122"/>
      <c r="G1015" s="122"/>
      <c r="H1015" s="158"/>
      <c r="I1015" s="158"/>
      <c r="J1015" s="158"/>
      <c r="K1015" s="158"/>
      <c r="L1015" s="158"/>
    </row>
    <row r="1016" spans="3:12" ht="14.1">
      <c r="C1016" s="158"/>
      <c r="D1016" s="158"/>
      <c r="E1016" s="122"/>
      <c r="F1016" s="122"/>
      <c r="G1016" s="122"/>
      <c r="H1016" s="158"/>
      <c r="I1016" s="158"/>
      <c r="J1016" s="158"/>
      <c r="K1016" s="158"/>
      <c r="L1016" s="158"/>
    </row>
    <row r="1017" spans="3:12" ht="14.1">
      <c r="C1017" s="158"/>
      <c r="D1017" s="158"/>
      <c r="E1017" s="122"/>
      <c r="F1017" s="122"/>
      <c r="G1017" s="122"/>
      <c r="H1017" s="158"/>
      <c r="I1017" s="158"/>
      <c r="J1017" s="158"/>
      <c r="K1017" s="158"/>
      <c r="L1017" s="158"/>
    </row>
    <row r="1018" spans="3:12" ht="14.1">
      <c r="C1018" s="158"/>
      <c r="D1018" s="158"/>
      <c r="E1018" s="122"/>
      <c r="F1018" s="122"/>
      <c r="G1018" s="122"/>
      <c r="H1018" s="158"/>
      <c r="I1018" s="158"/>
      <c r="J1018" s="158"/>
      <c r="K1018" s="158"/>
      <c r="L1018" s="158"/>
    </row>
    <row r="1019" spans="3:12" ht="14.1">
      <c r="C1019" s="158"/>
      <c r="D1019" s="158"/>
      <c r="E1019" s="122"/>
      <c r="F1019" s="122"/>
      <c r="G1019" s="122"/>
      <c r="H1019" s="158"/>
      <c r="I1019" s="158"/>
      <c r="J1019" s="158"/>
      <c r="K1019" s="158"/>
      <c r="L1019" s="158"/>
    </row>
    <row r="1020" spans="3:12" ht="14.1">
      <c r="C1020" s="158"/>
      <c r="D1020" s="158"/>
      <c r="E1020" s="122"/>
      <c r="F1020" s="122"/>
      <c r="G1020" s="122"/>
      <c r="H1020" s="158"/>
      <c r="I1020" s="158"/>
      <c r="J1020" s="158"/>
      <c r="K1020" s="158"/>
      <c r="L1020" s="158"/>
    </row>
    <row r="1021" spans="3:12" ht="14.1">
      <c r="C1021" s="158"/>
      <c r="D1021" s="158"/>
      <c r="E1021" s="122"/>
      <c r="F1021" s="122"/>
      <c r="G1021" s="122"/>
      <c r="H1021" s="158"/>
      <c r="I1021" s="158"/>
      <c r="J1021" s="158"/>
      <c r="K1021" s="158"/>
      <c r="L1021" s="158"/>
    </row>
    <row r="1022" spans="3:12" ht="14.1">
      <c r="C1022" s="158"/>
      <c r="D1022" s="158"/>
      <c r="E1022" s="122"/>
      <c r="F1022" s="122"/>
      <c r="G1022" s="122"/>
      <c r="H1022" s="158"/>
      <c r="I1022" s="158"/>
      <c r="J1022" s="158"/>
      <c r="K1022" s="158"/>
      <c r="L1022" s="158"/>
    </row>
    <row r="1023" spans="3:12" ht="14.1">
      <c r="C1023" s="158"/>
      <c r="D1023" s="158"/>
      <c r="E1023" s="122"/>
      <c r="F1023" s="122"/>
      <c r="G1023" s="122"/>
      <c r="H1023" s="158"/>
      <c r="I1023" s="158"/>
      <c r="J1023" s="158"/>
      <c r="K1023" s="158"/>
      <c r="L1023" s="158"/>
    </row>
    <row r="1024" spans="3:12" ht="14.1">
      <c r="C1024" s="158"/>
      <c r="D1024" s="158"/>
      <c r="E1024" s="122"/>
      <c r="F1024" s="122"/>
      <c r="G1024" s="122"/>
      <c r="H1024" s="158"/>
      <c r="I1024" s="158"/>
      <c r="J1024" s="158"/>
      <c r="K1024" s="158"/>
      <c r="L1024" s="158"/>
    </row>
    <row r="1025" spans="3:12" ht="14.1">
      <c r="C1025" s="158"/>
      <c r="D1025" s="158"/>
      <c r="E1025" s="122"/>
      <c r="F1025" s="122"/>
      <c r="G1025" s="122"/>
      <c r="H1025" s="158"/>
      <c r="I1025" s="158"/>
      <c r="J1025" s="158"/>
      <c r="K1025" s="158"/>
      <c r="L1025" s="158"/>
    </row>
    <row r="1026" spans="3:12" ht="14.1">
      <c r="C1026" s="158"/>
      <c r="D1026" s="158"/>
      <c r="E1026" s="122"/>
      <c r="F1026" s="122"/>
      <c r="G1026" s="122"/>
      <c r="H1026" s="158"/>
      <c r="I1026" s="158"/>
      <c r="J1026" s="158"/>
      <c r="K1026" s="158"/>
      <c r="L1026" s="158"/>
    </row>
    <row r="1027" spans="3:12" ht="14.1">
      <c r="C1027" s="158"/>
      <c r="D1027" s="158"/>
      <c r="E1027" s="122"/>
      <c r="F1027" s="122"/>
      <c r="G1027" s="122"/>
      <c r="H1027" s="158"/>
      <c r="I1027" s="158"/>
      <c r="J1027" s="158"/>
      <c r="K1027" s="158"/>
      <c r="L1027" s="158"/>
    </row>
    <row r="1028" spans="3:12" ht="14.1">
      <c r="C1028" s="158"/>
      <c r="D1028" s="158"/>
      <c r="E1028" s="122"/>
      <c r="F1028" s="122"/>
      <c r="G1028" s="122"/>
      <c r="H1028" s="158"/>
      <c r="I1028" s="158"/>
      <c r="J1028" s="158"/>
      <c r="K1028" s="158"/>
      <c r="L1028" s="158"/>
    </row>
    <row r="1029" spans="3:12" ht="14.1">
      <c r="C1029" s="158"/>
      <c r="D1029" s="158"/>
      <c r="E1029" s="122"/>
      <c r="F1029" s="122"/>
      <c r="G1029" s="122"/>
      <c r="H1029" s="158"/>
      <c r="I1029" s="158"/>
      <c r="J1029" s="158"/>
      <c r="K1029" s="158"/>
      <c r="L1029" s="158"/>
    </row>
    <row r="1030" spans="3:12" ht="14.1">
      <c r="C1030" s="158"/>
      <c r="D1030" s="158"/>
      <c r="E1030" s="122"/>
      <c r="F1030" s="122"/>
      <c r="G1030" s="122"/>
      <c r="H1030" s="158"/>
      <c r="I1030" s="158"/>
      <c r="J1030" s="158"/>
      <c r="K1030" s="158"/>
      <c r="L1030" s="158"/>
    </row>
    <row r="1031" spans="3:12" ht="14.1">
      <c r="C1031" s="158"/>
      <c r="D1031" s="158"/>
      <c r="E1031" s="122"/>
      <c r="F1031" s="122"/>
      <c r="G1031" s="122"/>
      <c r="H1031" s="158"/>
      <c r="I1031" s="158"/>
      <c r="J1031" s="158"/>
      <c r="K1031" s="158"/>
      <c r="L1031" s="158"/>
    </row>
    <row r="1032" spans="3:12" ht="14.1">
      <c r="C1032" s="158"/>
      <c r="D1032" s="158"/>
      <c r="E1032" s="122"/>
      <c r="F1032" s="122"/>
      <c r="G1032" s="122"/>
      <c r="H1032" s="158"/>
      <c r="I1032" s="158"/>
      <c r="J1032" s="158"/>
      <c r="K1032" s="158"/>
      <c r="L1032" s="158"/>
    </row>
    <row r="1033" spans="3:12" ht="14.1">
      <c r="C1033" s="158"/>
      <c r="D1033" s="158"/>
      <c r="E1033" s="122"/>
      <c r="F1033" s="122"/>
      <c r="G1033" s="122"/>
      <c r="H1033" s="158"/>
      <c r="I1033" s="158"/>
      <c r="J1033" s="158"/>
      <c r="K1033" s="158"/>
      <c r="L1033" s="158"/>
    </row>
    <row r="1034" spans="3:12" ht="14.1">
      <c r="C1034" s="158"/>
      <c r="D1034" s="158"/>
      <c r="E1034" s="122"/>
      <c r="F1034" s="122"/>
      <c r="G1034" s="122"/>
      <c r="H1034" s="158"/>
      <c r="I1034" s="158"/>
      <c r="J1034" s="158"/>
      <c r="K1034" s="158"/>
      <c r="L1034" s="158"/>
    </row>
    <row r="1035" spans="3:12" ht="14.1">
      <c r="C1035" s="158"/>
      <c r="D1035" s="158"/>
      <c r="E1035" s="122"/>
      <c r="F1035" s="122"/>
      <c r="G1035" s="122"/>
      <c r="H1035" s="158"/>
      <c r="I1035" s="158"/>
      <c r="J1035" s="158"/>
      <c r="K1035" s="158"/>
      <c r="L1035" s="158"/>
    </row>
    <row r="1036" spans="3:12" ht="14.1">
      <c r="C1036" s="158"/>
      <c r="D1036" s="158"/>
      <c r="E1036" s="122"/>
      <c r="F1036" s="122"/>
      <c r="G1036" s="122"/>
      <c r="H1036" s="158"/>
      <c r="I1036" s="158"/>
      <c r="J1036" s="158"/>
      <c r="K1036" s="158"/>
      <c r="L1036" s="158"/>
    </row>
    <row r="1037" spans="3:12" ht="14.1">
      <c r="C1037" s="158"/>
      <c r="D1037" s="158"/>
      <c r="E1037" s="122"/>
      <c r="F1037" s="122"/>
      <c r="G1037" s="122"/>
      <c r="H1037" s="158"/>
      <c r="I1037" s="158"/>
      <c r="J1037" s="158"/>
      <c r="K1037" s="158"/>
      <c r="L1037" s="158"/>
    </row>
    <row r="1038" spans="3:12" ht="14.1">
      <c r="C1038" s="158"/>
      <c r="D1038" s="158"/>
      <c r="E1038" s="122"/>
      <c r="F1038" s="122"/>
      <c r="G1038" s="122"/>
      <c r="H1038" s="158"/>
      <c r="I1038" s="158"/>
      <c r="J1038" s="158"/>
      <c r="K1038" s="158"/>
      <c r="L1038" s="158"/>
    </row>
  </sheetData>
  <mergeCells count="40">
    <mergeCell ref="B214:G214"/>
    <mergeCell ref="B213:G213"/>
    <mergeCell ref="A281:A314"/>
    <mergeCell ref="B267:G267"/>
    <mergeCell ref="B275:G275"/>
    <mergeCell ref="B259:G259"/>
    <mergeCell ref="B237:G237"/>
    <mergeCell ref="A247:A280"/>
    <mergeCell ref="A215:A246"/>
    <mergeCell ref="B229:G229"/>
    <mergeCell ref="B283:G283"/>
    <mergeCell ref="B291:G291"/>
    <mergeCell ref="B307:G307"/>
    <mergeCell ref="B299:G299"/>
    <mergeCell ref="A74:A107"/>
    <mergeCell ref="Q2:S2"/>
    <mergeCell ref="D9:F9"/>
    <mergeCell ref="B1:P1"/>
    <mergeCell ref="A3:A37"/>
    <mergeCell ref="A39:A72"/>
    <mergeCell ref="E73:F73"/>
    <mergeCell ref="B73:D73"/>
    <mergeCell ref="B38:D38"/>
    <mergeCell ref="E38:F38"/>
    <mergeCell ref="B315:G315"/>
    <mergeCell ref="B109:D109"/>
    <mergeCell ref="E109:F109"/>
    <mergeCell ref="A110:A144"/>
    <mergeCell ref="A145:A177"/>
    <mergeCell ref="A178:A212"/>
    <mergeCell ref="B205:G205"/>
    <mergeCell ref="B197:G197"/>
    <mergeCell ref="B189:G189"/>
    <mergeCell ref="B181:G181"/>
    <mergeCell ref="B173:G173"/>
    <mergeCell ref="B165:G165"/>
    <mergeCell ref="B157:G157"/>
    <mergeCell ref="B149:G149"/>
    <mergeCell ref="B141:G141"/>
    <mergeCell ref="B133:G133"/>
  </mergeCells>
  <phoneticPr fontId="15" type="noConversion"/>
  <conditionalFormatting sqref="E59">
    <cfRule type="duplicateValues" dxfId="15" priority="22"/>
  </conditionalFormatting>
  <conditionalFormatting sqref="E63">
    <cfRule type="duplicateValues" dxfId="14" priority="17"/>
  </conditionalFormatting>
  <conditionalFormatting sqref="E70">
    <cfRule type="duplicateValues" dxfId="13" priority="19"/>
  </conditionalFormatting>
  <conditionalFormatting sqref="E74">
    <cfRule type="duplicateValues" dxfId="12" priority="5"/>
  </conditionalFormatting>
  <conditionalFormatting sqref="E78">
    <cfRule type="duplicateValues" dxfId="11" priority="4"/>
  </conditionalFormatting>
  <conditionalFormatting sqref="E80">
    <cfRule type="duplicateValues" dxfId="10" priority="13"/>
  </conditionalFormatting>
  <conditionalFormatting sqref="E82">
    <cfRule type="duplicateValues" dxfId="9" priority="2"/>
  </conditionalFormatting>
  <conditionalFormatting sqref="E90">
    <cfRule type="duplicateValues" dxfId="8" priority="9"/>
  </conditionalFormatting>
  <hyperlinks>
    <hyperlink ref="Q2" r:id="rId1" xr:uid="{F6F0B068-B59D-4651-BCC8-B60B33D77657}"/>
  </hyperlinks>
  <pageMargins left="0.7" right="0.7" top="0.75" bottom="0.75" header="0.3" footer="0.3"/>
  <pageSetup orientation="portrait" horizontalDpi="1200" verticalDpi="12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9DD9E-8BDC-47D0-8473-714B9884ECFC}">
  <dimension ref="A2:G10"/>
  <sheetViews>
    <sheetView workbookViewId="0">
      <selection activeCell="F45" sqref="F45"/>
    </sheetView>
  </sheetViews>
  <sheetFormatPr defaultColWidth="8.85546875" defaultRowHeight="12.95"/>
  <cols>
    <col min="1" max="1" width="45" bestFit="1" customWidth="1"/>
    <col min="3" max="3" width="10.140625" bestFit="1" customWidth="1"/>
    <col min="7" max="7" width="10.42578125" bestFit="1" customWidth="1"/>
  </cols>
  <sheetData>
    <row r="2" spans="1:7" ht="15">
      <c r="A2" s="362" t="s">
        <v>431</v>
      </c>
      <c r="B2" s="363"/>
      <c r="C2" s="363" t="s">
        <v>432</v>
      </c>
      <c r="D2" s="363"/>
      <c r="E2" s="363" t="s">
        <v>433</v>
      </c>
      <c r="F2" s="363"/>
      <c r="G2" s="364" t="s">
        <v>434</v>
      </c>
    </row>
    <row r="3" spans="1:7" ht="15">
      <c r="A3" s="365"/>
      <c r="B3" s="698"/>
      <c r="C3" s="698"/>
      <c r="D3" s="698"/>
      <c r="E3" s="698"/>
      <c r="F3" s="698"/>
      <c r="G3" s="699"/>
    </row>
    <row r="4" spans="1:7" ht="15">
      <c r="A4" s="365" t="s">
        <v>435</v>
      </c>
      <c r="B4" s="366"/>
      <c r="C4" s="367">
        <v>4000</v>
      </c>
      <c r="D4" s="366"/>
      <c r="E4" s="367">
        <v>675.99</v>
      </c>
      <c r="F4" s="366"/>
      <c r="G4" s="368">
        <f>C4-E4</f>
        <v>3324.01</v>
      </c>
    </row>
    <row r="5" spans="1:7" ht="15">
      <c r="A5" s="369" t="s">
        <v>253</v>
      </c>
      <c r="B5" s="370"/>
      <c r="C5" s="371">
        <v>4000</v>
      </c>
      <c r="D5" s="366"/>
      <c r="E5" s="371">
        <v>666.92</v>
      </c>
      <c r="F5" s="366"/>
      <c r="G5" s="372">
        <f>C5-E5</f>
        <v>3333.08</v>
      </c>
    </row>
    <row r="6" spans="1:7" ht="15">
      <c r="A6" s="365"/>
      <c r="B6" s="698"/>
      <c r="C6" s="698"/>
      <c r="D6" s="698"/>
      <c r="E6" s="698"/>
      <c r="F6" s="698"/>
      <c r="G6" s="699"/>
    </row>
    <row r="7" spans="1:7" ht="15">
      <c r="A7" s="365" t="s">
        <v>436</v>
      </c>
      <c r="B7" s="366"/>
      <c r="C7" s="367">
        <v>4000</v>
      </c>
      <c r="D7" s="366"/>
      <c r="E7" s="367">
        <v>0</v>
      </c>
      <c r="F7" s="366"/>
      <c r="G7" s="368">
        <f>C7-E7</f>
        <v>4000</v>
      </c>
    </row>
    <row r="8" spans="1:7" ht="15">
      <c r="A8" s="369" t="s">
        <v>437</v>
      </c>
      <c r="B8" s="370"/>
      <c r="C8" s="371">
        <v>4000</v>
      </c>
      <c r="D8" s="366"/>
      <c r="E8" s="371">
        <v>1460</v>
      </c>
      <c r="F8" s="367"/>
      <c r="G8" s="372">
        <f>C8-E8</f>
        <v>2540</v>
      </c>
    </row>
    <row r="9" spans="1:7" ht="15">
      <c r="A9" s="365"/>
      <c r="B9" s="698"/>
      <c r="C9" s="698"/>
      <c r="D9" s="698"/>
      <c r="E9" s="698"/>
      <c r="F9" s="698"/>
      <c r="G9" s="699"/>
    </row>
    <row r="10" spans="1:7" ht="15">
      <c r="A10" s="672" t="s">
        <v>97</v>
      </c>
      <c r="B10" s="673"/>
      <c r="C10" s="373">
        <f>SUM(B3:C7)</f>
        <v>12000</v>
      </c>
      <c r="D10" s="374"/>
      <c r="E10" s="373">
        <f>SUM(D3:E7)</f>
        <v>1342.9099999999999</v>
      </c>
      <c r="F10" s="374"/>
      <c r="G10" s="375">
        <f>C10-E10</f>
        <v>10657.09</v>
      </c>
    </row>
  </sheetData>
  <mergeCells count="10">
    <mergeCell ref="B3:C3"/>
    <mergeCell ref="D3:E3"/>
    <mergeCell ref="F3:G3"/>
    <mergeCell ref="A10:B10"/>
    <mergeCell ref="B9:C9"/>
    <mergeCell ref="D9:E9"/>
    <mergeCell ref="F9:G9"/>
    <mergeCell ref="B6:C6"/>
    <mergeCell ref="D6:E6"/>
    <mergeCell ref="F6:G6"/>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B0D43-63C2-41C7-9683-C70830780829}">
  <sheetPr codeName="Sheet6"/>
  <dimension ref="A1:U369"/>
  <sheetViews>
    <sheetView zoomScaleNormal="100" workbookViewId="0">
      <pane xSplit="3" ySplit="2" topLeftCell="D116" activePane="bottomRight" state="frozen"/>
      <selection pane="bottomRight" activeCell="A140" sqref="A140:XFD140"/>
      <selection pane="bottomLeft" activeCell="A3" sqref="A3"/>
      <selection pane="topRight" activeCell="D1" sqref="D1"/>
    </sheetView>
  </sheetViews>
  <sheetFormatPr defaultColWidth="8.85546875" defaultRowHeight="12.95"/>
  <cols>
    <col min="1" max="1" width="6" style="146" bestFit="1" customWidth="1"/>
    <col min="2" max="2" width="9.42578125" customWidth="1"/>
    <col min="3" max="3" width="10.140625" bestFit="1" customWidth="1"/>
    <col min="4" max="4" width="10.85546875" bestFit="1" customWidth="1"/>
    <col min="5" max="5" width="11.42578125" bestFit="1" customWidth="1"/>
    <col min="6" max="6" width="33.7109375" style="183" customWidth="1"/>
    <col min="7" max="7" width="13.7109375" style="323" customWidth="1"/>
    <col min="8" max="8" width="18" style="183" customWidth="1"/>
    <col min="9" max="9" width="16.42578125" style="183" hidden="1" customWidth="1"/>
    <col min="10" max="10" width="36.7109375" style="183" customWidth="1"/>
    <col min="11" max="11" width="15.7109375" style="183" customWidth="1"/>
    <col min="12" max="12" width="32.28515625" style="183" customWidth="1"/>
    <col min="13" max="13" width="15.7109375" style="183" customWidth="1"/>
    <col min="14" max="14" width="15.7109375" style="221" customWidth="1"/>
    <col min="15" max="17" width="15.7109375" style="183" customWidth="1"/>
    <col min="18" max="19" width="15.7109375" style="222" customWidth="1"/>
    <col min="20" max="20" width="15.7109375" style="183" customWidth="1"/>
    <col min="21" max="21" width="11.7109375" style="224" customWidth="1"/>
  </cols>
  <sheetData>
    <row r="1" spans="1:21">
      <c r="S1" s="223"/>
    </row>
    <row r="2" spans="1:21" ht="32.1">
      <c r="A2" s="117" t="s">
        <v>438</v>
      </c>
      <c r="B2" s="117" t="s">
        <v>86</v>
      </c>
      <c r="C2" s="117" t="s">
        <v>275</v>
      </c>
      <c r="D2" s="117" t="s">
        <v>274</v>
      </c>
      <c r="E2" s="1" t="s">
        <v>107</v>
      </c>
      <c r="F2" s="1" t="s">
        <v>439</v>
      </c>
      <c r="G2" s="1" t="s">
        <v>440</v>
      </c>
      <c r="H2" s="1" t="s">
        <v>441</v>
      </c>
      <c r="I2" s="1" t="s">
        <v>442</v>
      </c>
      <c r="J2" s="1" t="s">
        <v>443</v>
      </c>
      <c r="K2" s="1" t="s">
        <v>444</v>
      </c>
      <c r="L2" s="1" t="s">
        <v>445</v>
      </c>
      <c r="M2" s="1" t="s">
        <v>90</v>
      </c>
      <c r="N2" s="526" t="s">
        <v>446</v>
      </c>
      <c r="O2" s="1" t="s">
        <v>447</v>
      </c>
      <c r="P2" s="1" t="s">
        <v>448</v>
      </c>
      <c r="Q2" s="1" t="s">
        <v>449</v>
      </c>
      <c r="R2" s="527" t="s">
        <v>450</v>
      </c>
      <c r="S2" s="528" t="s">
        <v>451</v>
      </c>
      <c r="T2" s="1" t="s">
        <v>452</v>
      </c>
      <c r="U2" s="527" t="s">
        <v>453</v>
      </c>
    </row>
    <row r="3" spans="1:21" hidden="1">
      <c r="B3" s="681" t="s">
        <v>93</v>
      </c>
      <c r="C3" s="182">
        <v>45292</v>
      </c>
      <c r="D3" s="151" t="s">
        <v>289</v>
      </c>
      <c r="E3" s="151"/>
      <c r="F3" s="263"/>
      <c r="G3" s="263"/>
      <c r="H3" s="263"/>
      <c r="I3" s="263"/>
      <c r="J3" s="263"/>
      <c r="K3" s="263"/>
      <c r="L3" s="263"/>
      <c r="M3" s="263"/>
      <c r="N3" s="263"/>
      <c r="O3" s="263"/>
      <c r="P3" s="263"/>
      <c r="Q3" s="263"/>
      <c r="R3" s="263"/>
      <c r="S3" s="263"/>
      <c r="T3" s="263"/>
      <c r="U3" s="263"/>
    </row>
    <row r="4" spans="1:21" hidden="1">
      <c r="B4" s="681"/>
      <c r="C4" s="182">
        <v>45293</v>
      </c>
      <c r="D4" s="151" t="s">
        <v>290</v>
      </c>
      <c r="E4" s="151"/>
      <c r="F4" s="263"/>
      <c r="G4" s="263"/>
      <c r="H4" s="263"/>
      <c r="I4" s="263"/>
      <c r="J4" s="263"/>
      <c r="K4" s="263"/>
      <c r="L4" s="263"/>
      <c r="M4" s="263"/>
      <c r="N4" s="263"/>
      <c r="O4" s="263"/>
      <c r="P4" s="263"/>
      <c r="Q4" s="263"/>
      <c r="R4" s="263"/>
      <c r="S4" s="263"/>
      <c r="T4" s="263"/>
      <c r="U4" s="263"/>
    </row>
    <row r="5" spans="1:21" hidden="1">
      <c r="B5" s="681"/>
      <c r="C5" s="182">
        <v>45294</v>
      </c>
      <c r="D5" s="151" t="s">
        <v>293</v>
      </c>
      <c r="E5" s="151"/>
      <c r="F5" s="263"/>
      <c r="G5" s="263"/>
      <c r="H5" s="263"/>
      <c r="I5" s="263"/>
      <c r="J5" s="263"/>
      <c r="K5" s="263"/>
      <c r="L5" s="263"/>
      <c r="M5" s="263"/>
      <c r="N5" s="263"/>
      <c r="O5" s="263"/>
      <c r="P5" s="263"/>
      <c r="Q5" s="263"/>
      <c r="R5" s="263"/>
      <c r="S5" s="263"/>
      <c r="T5" s="263"/>
      <c r="U5" s="263"/>
    </row>
    <row r="6" spans="1:21" hidden="1">
      <c r="B6" s="681"/>
      <c r="C6" s="182">
        <v>45295</v>
      </c>
      <c r="D6" s="151" t="s">
        <v>294</v>
      </c>
      <c r="E6" s="151"/>
      <c r="F6" s="263"/>
      <c r="G6" s="263"/>
      <c r="H6" s="263"/>
      <c r="I6" s="263"/>
      <c r="J6" s="263"/>
      <c r="K6" s="263"/>
      <c r="L6" s="263"/>
      <c r="M6" s="263"/>
      <c r="N6" s="263"/>
      <c r="O6" s="263"/>
      <c r="P6" s="263"/>
      <c r="Q6" s="263"/>
      <c r="R6" s="263"/>
      <c r="S6" s="263"/>
      <c r="T6" s="263"/>
      <c r="U6" s="263"/>
    </row>
    <row r="7" spans="1:21" hidden="1">
      <c r="B7" s="681"/>
      <c r="C7" s="182">
        <v>45296</v>
      </c>
      <c r="D7" s="151" t="s">
        <v>295</v>
      </c>
      <c r="E7" s="151"/>
      <c r="F7" s="263"/>
      <c r="G7" s="263"/>
      <c r="H7" s="263"/>
      <c r="I7" s="263"/>
      <c r="J7" s="263"/>
      <c r="K7" s="263"/>
      <c r="L7" s="263"/>
      <c r="M7" s="263"/>
      <c r="N7" s="263"/>
      <c r="O7" s="263"/>
      <c r="P7" s="263"/>
      <c r="Q7" s="263"/>
      <c r="R7" s="263"/>
      <c r="S7" s="263"/>
      <c r="T7" s="263"/>
      <c r="U7" s="263"/>
    </row>
    <row r="8" spans="1:21" hidden="1">
      <c r="B8" s="681"/>
      <c r="C8" s="182">
        <v>45297</v>
      </c>
      <c r="D8" s="151" t="s">
        <v>299</v>
      </c>
      <c r="E8" s="151"/>
      <c r="F8" s="263"/>
      <c r="G8" s="263"/>
      <c r="H8" s="263"/>
      <c r="I8" s="263"/>
      <c r="J8" s="263"/>
      <c r="K8" s="263"/>
      <c r="L8" s="263"/>
      <c r="M8" s="263"/>
      <c r="N8" s="263"/>
      <c r="O8" s="263"/>
      <c r="P8" s="263"/>
      <c r="Q8" s="263"/>
      <c r="R8" s="263"/>
      <c r="S8" s="263"/>
      <c r="T8" s="263"/>
      <c r="U8" s="263"/>
    </row>
    <row r="9" spans="1:21" hidden="1">
      <c r="B9" s="681"/>
      <c r="C9" s="182">
        <v>45298</v>
      </c>
      <c r="D9" s="151" t="s">
        <v>288</v>
      </c>
      <c r="E9" s="151"/>
      <c r="F9" s="263"/>
      <c r="G9" s="263"/>
      <c r="H9" s="263"/>
      <c r="I9" s="263"/>
      <c r="J9" s="263"/>
      <c r="K9" s="263"/>
      <c r="L9" s="263"/>
      <c r="M9" s="263"/>
      <c r="N9" s="263"/>
      <c r="O9" s="263"/>
      <c r="P9" s="263"/>
      <c r="Q9" s="263"/>
      <c r="R9" s="263"/>
      <c r="S9" s="263"/>
      <c r="T9" s="263"/>
      <c r="U9" s="263"/>
    </row>
    <row r="10" spans="1:21" hidden="1">
      <c r="B10" s="681"/>
      <c r="C10" s="182">
        <v>45299</v>
      </c>
      <c r="D10" s="151" t="s">
        <v>289</v>
      </c>
      <c r="E10" s="151"/>
      <c r="F10" s="263"/>
      <c r="G10" s="263"/>
      <c r="H10" s="263"/>
      <c r="I10" s="263"/>
      <c r="J10" s="263"/>
      <c r="K10" s="263"/>
      <c r="L10" s="263"/>
      <c r="M10" s="263"/>
      <c r="N10" s="263"/>
      <c r="O10" s="263"/>
      <c r="P10" s="263"/>
      <c r="Q10" s="263"/>
      <c r="R10" s="263"/>
      <c r="S10" s="263"/>
      <c r="T10" s="263"/>
      <c r="U10" s="263"/>
    </row>
    <row r="11" spans="1:21" hidden="1">
      <c r="B11" s="681"/>
      <c r="C11" s="182">
        <v>45300</v>
      </c>
      <c r="D11" s="151" t="s">
        <v>290</v>
      </c>
      <c r="E11" s="151"/>
      <c r="F11" s="280"/>
      <c r="G11" s="280"/>
      <c r="H11" s="280"/>
      <c r="I11" s="323"/>
      <c r="J11" s="280"/>
      <c r="K11" s="280"/>
      <c r="L11" s="323"/>
      <c r="M11" s="323"/>
      <c r="N11" s="323"/>
      <c r="O11" s="323"/>
      <c r="P11" s="323"/>
      <c r="Q11" s="323"/>
      <c r="R11" s="323"/>
      <c r="S11" s="323"/>
      <c r="T11" s="323"/>
      <c r="U11" s="323"/>
    </row>
    <row r="12" spans="1:21" hidden="1">
      <c r="B12" s="681"/>
      <c r="C12" s="182">
        <v>45301</v>
      </c>
      <c r="D12" s="151" t="s">
        <v>293</v>
      </c>
      <c r="E12" s="151"/>
      <c r="F12" s="323"/>
      <c r="H12" s="323"/>
      <c r="I12" s="323"/>
      <c r="J12" s="323"/>
      <c r="K12" s="323"/>
      <c r="L12" s="323"/>
      <c r="M12" s="323"/>
      <c r="N12" s="323"/>
      <c r="O12" s="323"/>
      <c r="P12" s="323"/>
      <c r="Q12" s="323"/>
      <c r="R12" s="323"/>
      <c r="S12" s="323"/>
      <c r="T12" s="323"/>
      <c r="U12" s="323"/>
    </row>
    <row r="13" spans="1:21" hidden="1">
      <c r="B13" s="681"/>
      <c r="C13" s="182">
        <v>45302</v>
      </c>
      <c r="D13" s="151" t="s">
        <v>294</v>
      </c>
      <c r="E13" s="151"/>
      <c r="F13" s="323"/>
      <c r="H13" s="323"/>
      <c r="I13" s="323"/>
      <c r="J13" s="323"/>
      <c r="K13" s="323"/>
      <c r="L13" s="323"/>
      <c r="M13" s="323"/>
      <c r="N13" s="323"/>
      <c r="O13" s="323"/>
      <c r="P13" s="323"/>
      <c r="Q13" s="323"/>
      <c r="R13" s="323"/>
      <c r="S13" s="323"/>
      <c r="T13" s="323"/>
      <c r="U13" s="323"/>
    </row>
    <row r="14" spans="1:21" hidden="1">
      <c r="B14" s="681"/>
      <c r="C14" s="182">
        <v>45303</v>
      </c>
      <c r="D14" s="151" t="s">
        <v>295</v>
      </c>
      <c r="E14" s="151"/>
      <c r="F14" s="323"/>
      <c r="H14" s="323"/>
      <c r="I14" s="323"/>
      <c r="J14" s="323"/>
      <c r="K14" s="323"/>
      <c r="L14" s="323"/>
      <c r="M14" s="323"/>
      <c r="N14" s="323"/>
      <c r="O14" s="323"/>
      <c r="P14" s="323"/>
      <c r="Q14" s="323"/>
      <c r="R14" s="323"/>
      <c r="S14" s="323"/>
      <c r="T14" s="323"/>
      <c r="U14" s="323"/>
    </row>
    <row r="15" spans="1:21" hidden="1">
      <c r="B15" s="681"/>
      <c r="C15" s="182">
        <v>45304</v>
      </c>
      <c r="D15" s="151" t="s">
        <v>299</v>
      </c>
      <c r="E15" s="151"/>
      <c r="F15" s="323"/>
      <c r="H15" s="323"/>
      <c r="I15" s="323"/>
      <c r="J15" s="323"/>
      <c r="K15" s="323"/>
      <c r="L15" s="323"/>
      <c r="M15" s="323"/>
      <c r="N15" s="323"/>
      <c r="O15" s="323"/>
      <c r="P15" s="323"/>
      <c r="Q15" s="323"/>
      <c r="R15" s="323"/>
      <c r="S15" s="323"/>
      <c r="T15" s="323"/>
      <c r="U15" s="323"/>
    </row>
    <row r="16" spans="1:21" hidden="1">
      <c r="B16" s="681"/>
      <c r="C16" s="182">
        <v>45305</v>
      </c>
      <c r="D16" s="151" t="s">
        <v>288</v>
      </c>
      <c r="E16" s="151"/>
      <c r="F16" s="323"/>
      <c r="H16" s="323"/>
      <c r="I16" s="323"/>
      <c r="J16" s="323"/>
      <c r="K16" s="323"/>
      <c r="L16" s="323"/>
      <c r="M16" s="323"/>
      <c r="N16" s="323"/>
      <c r="O16" s="323"/>
      <c r="P16" s="323"/>
      <c r="Q16" s="323"/>
      <c r="R16" s="323"/>
      <c r="S16" s="323"/>
      <c r="T16" s="323"/>
      <c r="U16" s="323"/>
    </row>
    <row r="17" spans="2:21" hidden="1">
      <c r="B17" s="681"/>
      <c r="C17" s="182">
        <v>45306</v>
      </c>
      <c r="D17" s="151" t="s">
        <v>289</v>
      </c>
      <c r="E17" s="151"/>
      <c r="F17" s="323"/>
      <c r="H17" s="323"/>
      <c r="I17" s="323"/>
      <c r="J17" s="323"/>
      <c r="K17" s="323"/>
      <c r="L17" s="323"/>
      <c r="M17" s="323"/>
      <c r="N17" s="323"/>
      <c r="O17" s="323"/>
      <c r="P17" s="323"/>
      <c r="Q17" s="323"/>
      <c r="R17" s="323"/>
      <c r="S17" s="323"/>
      <c r="T17" s="323"/>
      <c r="U17" s="323"/>
    </row>
    <row r="18" spans="2:21" hidden="1">
      <c r="B18" s="681"/>
      <c r="C18" s="322">
        <v>45307</v>
      </c>
      <c r="D18" s="151" t="s">
        <v>290</v>
      </c>
      <c r="E18" s="151"/>
      <c r="F18" s="323"/>
      <c r="H18" s="323"/>
      <c r="I18" s="323"/>
      <c r="J18" s="323"/>
      <c r="K18" s="323"/>
      <c r="L18" s="323"/>
      <c r="M18" s="323"/>
      <c r="N18" s="323"/>
      <c r="O18" s="323"/>
      <c r="P18" s="323"/>
      <c r="Q18" s="323"/>
      <c r="R18" s="323"/>
      <c r="S18" s="323"/>
      <c r="T18" s="323"/>
      <c r="U18" s="323"/>
    </row>
    <row r="19" spans="2:21" hidden="1">
      <c r="B19" s="681"/>
      <c r="C19" s="182">
        <v>45308</v>
      </c>
      <c r="D19" s="151" t="s">
        <v>293</v>
      </c>
      <c r="E19" s="151"/>
      <c r="F19" s="323"/>
      <c r="H19" s="323"/>
      <c r="I19" s="323"/>
      <c r="J19" s="323"/>
      <c r="K19" s="323"/>
      <c r="L19" s="323"/>
      <c r="M19" s="323"/>
      <c r="N19" s="323"/>
      <c r="O19" s="323"/>
      <c r="P19" s="323"/>
      <c r="Q19" s="323"/>
      <c r="R19" s="323"/>
      <c r="S19" s="323"/>
      <c r="T19" s="323"/>
      <c r="U19" s="323"/>
    </row>
    <row r="20" spans="2:21" hidden="1">
      <c r="B20" s="681"/>
      <c r="C20" s="182">
        <v>45309</v>
      </c>
      <c r="D20" s="151" t="s">
        <v>294</v>
      </c>
      <c r="E20" s="151"/>
      <c r="F20" s="323"/>
      <c r="H20" s="323"/>
      <c r="I20" s="323"/>
      <c r="J20" s="323"/>
      <c r="K20" s="323"/>
      <c r="L20" s="323"/>
      <c r="M20" s="323"/>
      <c r="N20" s="323"/>
      <c r="O20" s="323"/>
      <c r="P20" s="323"/>
      <c r="Q20" s="323"/>
      <c r="R20" s="323"/>
      <c r="S20" s="323"/>
      <c r="T20" s="323"/>
      <c r="U20" s="323"/>
    </row>
    <row r="21" spans="2:21" hidden="1">
      <c r="B21" s="681"/>
      <c r="C21" s="182">
        <v>45310</v>
      </c>
      <c r="D21" s="151" t="s">
        <v>295</v>
      </c>
      <c r="E21" s="151"/>
      <c r="F21" s="323"/>
      <c r="H21" s="323"/>
      <c r="I21" s="323"/>
      <c r="J21" s="323"/>
      <c r="K21" s="323"/>
      <c r="L21" s="323"/>
      <c r="M21" s="323"/>
      <c r="N21" s="323"/>
      <c r="O21" s="323"/>
      <c r="P21" s="323"/>
      <c r="Q21" s="323"/>
      <c r="R21" s="323"/>
      <c r="S21" s="323"/>
      <c r="T21" s="323"/>
      <c r="U21" s="323"/>
    </row>
    <row r="22" spans="2:21" hidden="1">
      <c r="B22" s="681"/>
      <c r="C22" s="182">
        <v>45311</v>
      </c>
      <c r="D22" s="151" t="s">
        <v>299</v>
      </c>
      <c r="E22" s="151"/>
      <c r="F22" s="323"/>
      <c r="H22" s="323"/>
      <c r="I22" s="323"/>
      <c r="J22" s="323"/>
      <c r="K22" s="323"/>
      <c r="L22" s="323"/>
      <c r="M22" s="323"/>
      <c r="N22" s="323"/>
      <c r="O22" s="323"/>
      <c r="P22" s="323"/>
      <c r="Q22" s="323"/>
      <c r="R22" s="323"/>
      <c r="S22" s="323"/>
      <c r="T22" s="323"/>
      <c r="U22" s="323"/>
    </row>
    <row r="23" spans="2:21" hidden="1">
      <c r="B23" s="681"/>
      <c r="C23" s="182">
        <v>45312</v>
      </c>
      <c r="D23" s="151" t="s">
        <v>288</v>
      </c>
      <c r="E23" s="151"/>
      <c r="F23" s="323"/>
      <c r="H23" s="323"/>
      <c r="I23" s="323"/>
      <c r="J23" s="323"/>
      <c r="K23" s="323"/>
      <c r="L23" s="323"/>
      <c r="M23" s="323"/>
      <c r="N23" s="323"/>
      <c r="O23" s="323"/>
      <c r="P23" s="323"/>
      <c r="Q23" s="323"/>
      <c r="R23" s="323"/>
      <c r="S23" s="323"/>
      <c r="T23" s="323"/>
      <c r="U23" s="323"/>
    </row>
    <row r="24" spans="2:21" hidden="1">
      <c r="B24" s="681"/>
      <c r="C24" s="182">
        <v>45313</v>
      </c>
      <c r="D24" s="151" t="s">
        <v>289</v>
      </c>
      <c r="E24" s="151"/>
      <c r="F24" s="323"/>
      <c r="H24" s="323"/>
      <c r="I24" s="323"/>
      <c r="J24" s="323"/>
      <c r="K24" s="323"/>
      <c r="L24" s="323"/>
      <c r="M24" s="323"/>
      <c r="N24" s="323"/>
      <c r="O24" s="323"/>
      <c r="P24" s="323"/>
      <c r="Q24" s="323"/>
      <c r="R24" s="323"/>
      <c r="S24" s="323"/>
      <c r="T24" s="323"/>
      <c r="U24" s="323"/>
    </row>
    <row r="25" spans="2:21" ht="14.1" hidden="1">
      <c r="B25" s="681"/>
      <c r="C25" s="322">
        <v>45314</v>
      </c>
      <c r="D25" s="151" t="s">
        <v>290</v>
      </c>
      <c r="E25" s="151"/>
      <c r="F25" s="280" t="s">
        <v>454</v>
      </c>
      <c r="G25" s="280"/>
      <c r="H25" s="323"/>
      <c r="I25" s="323"/>
      <c r="J25" s="323"/>
      <c r="K25" s="323"/>
      <c r="L25" s="323"/>
      <c r="M25" s="323"/>
      <c r="N25" s="323"/>
      <c r="O25" s="323"/>
      <c r="P25" s="323"/>
      <c r="Q25" s="323"/>
      <c r="R25" s="323"/>
      <c r="S25" s="323"/>
      <c r="T25" s="323"/>
      <c r="U25" s="323"/>
    </row>
    <row r="26" spans="2:21" hidden="1">
      <c r="B26" s="681"/>
      <c r="C26" s="182">
        <v>45315</v>
      </c>
      <c r="D26" s="151" t="s">
        <v>293</v>
      </c>
      <c r="E26" s="151"/>
      <c r="F26" s="323"/>
      <c r="H26" s="323"/>
      <c r="I26" s="323"/>
      <c r="J26" s="323"/>
      <c r="K26" s="323"/>
      <c r="L26" s="323"/>
      <c r="M26" s="323"/>
      <c r="N26" s="323"/>
      <c r="O26" s="323"/>
      <c r="P26" s="323"/>
      <c r="Q26" s="323"/>
      <c r="R26" s="323"/>
      <c r="S26" s="323"/>
      <c r="T26" s="323"/>
      <c r="U26" s="323"/>
    </row>
    <row r="27" spans="2:21" hidden="1">
      <c r="B27" s="681"/>
      <c r="C27" s="182">
        <v>45316</v>
      </c>
      <c r="D27" s="151" t="s">
        <v>294</v>
      </c>
      <c r="E27" s="151"/>
      <c r="F27" s="323"/>
      <c r="H27" s="323"/>
      <c r="I27" s="323"/>
      <c r="J27" s="323"/>
      <c r="K27" s="323"/>
      <c r="L27" s="323"/>
      <c r="M27" s="323"/>
      <c r="N27" s="323"/>
      <c r="O27" s="323"/>
      <c r="P27" s="323"/>
      <c r="Q27" s="323"/>
      <c r="R27" s="323"/>
      <c r="S27" s="323"/>
      <c r="T27" s="323"/>
      <c r="U27" s="323"/>
    </row>
    <row r="28" spans="2:21" hidden="1">
      <c r="B28" s="681"/>
      <c r="C28" s="182">
        <v>45317</v>
      </c>
      <c r="D28" s="151" t="s">
        <v>295</v>
      </c>
      <c r="E28" s="151"/>
      <c r="F28" s="323"/>
      <c r="H28" s="323"/>
      <c r="I28" s="323"/>
      <c r="J28" s="323"/>
      <c r="K28" s="323"/>
      <c r="L28" s="323"/>
      <c r="M28" s="323"/>
      <c r="N28" s="323"/>
      <c r="O28" s="323"/>
      <c r="P28" s="323"/>
      <c r="Q28" s="323"/>
      <c r="R28" s="323"/>
      <c r="S28" s="323"/>
      <c r="T28" s="323"/>
      <c r="U28" s="323"/>
    </row>
    <row r="29" spans="2:21" hidden="1">
      <c r="B29" s="681"/>
      <c r="C29" s="182">
        <v>45318</v>
      </c>
      <c r="D29" s="151" t="s">
        <v>299</v>
      </c>
      <c r="E29" s="151"/>
      <c r="F29" s="323"/>
      <c r="H29" s="323"/>
      <c r="I29" s="323"/>
      <c r="J29" s="323"/>
      <c r="K29" s="323"/>
      <c r="L29" s="323"/>
      <c r="M29" s="323"/>
      <c r="N29" s="323"/>
      <c r="O29" s="323"/>
      <c r="P29" s="323"/>
      <c r="Q29" s="323"/>
      <c r="R29" s="323"/>
      <c r="S29" s="323"/>
      <c r="T29" s="323"/>
      <c r="U29" s="323"/>
    </row>
    <row r="30" spans="2:21" hidden="1">
      <c r="B30" s="681"/>
      <c r="C30" s="182">
        <v>45319</v>
      </c>
      <c r="D30" s="151" t="s">
        <v>288</v>
      </c>
      <c r="E30" s="151"/>
      <c r="F30" s="323"/>
      <c r="H30" s="323"/>
      <c r="I30" s="323"/>
      <c r="J30" s="323"/>
      <c r="K30" s="323"/>
      <c r="L30" s="323"/>
      <c r="M30" s="323"/>
      <c r="N30" s="323"/>
      <c r="O30" s="323"/>
      <c r="P30" s="323"/>
      <c r="Q30" s="323"/>
      <c r="R30" s="323"/>
      <c r="S30" s="323"/>
      <c r="T30" s="323"/>
      <c r="U30" s="323"/>
    </row>
    <row r="31" spans="2:21" hidden="1">
      <c r="B31" s="681"/>
      <c r="C31" s="182">
        <v>45320</v>
      </c>
      <c r="D31" s="151" t="s">
        <v>289</v>
      </c>
      <c r="E31" s="151"/>
      <c r="F31" s="323"/>
      <c r="H31" s="323"/>
      <c r="I31" s="323"/>
      <c r="J31" s="323"/>
      <c r="K31" s="323"/>
      <c r="L31" s="323"/>
      <c r="M31" s="323"/>
      <c r="N31" s="323"/>
      <c r="O31" s="323"/>
      <c r="P31" s="323"/>
      <c r="Q31" s="323"/>
      <c r="R31" s="323"/>
      <c r="S31" s="323"/>
      <c r="T31" s="323"/>
      <c r="U31" s="323"/>
    </row>
    <row r="32" spans="2:21" ht="14.1" hidden="1">
      <c r="B32" s="681"/>
      <c r="C32" s="322">
        <v>45321</v>
      </c>
      <c r="D32" s="151" t="s">
        <v>290</v>
      </c>
      <c r="E32" s="151"/>
      <c r="F32" s="280" t="s">
        <v>454</v>
      </c>
      <c r="G32" s="280"/>
      <c r="H32" s="323"/>
      <c r="I32" s="323"/>
      <c r="J32" s="323"/>
      <c r="K32" s="323"/>
      <c r="L32" s="323"/>
      <c r="M32" s="323"/>
      <c r="N32" s="323"/>
      <c r="O32" s="323"/>
      <c r="P32" s="323"/>
      <c r="Q32" s="323"/>
      <c r="R32" s="323"/>
      <c r="S32" s="323"/>
      <c r="T32" s="323"/>
      <c r="U32" s="323"/>
    </row>
    <row r="33" spans="2:21" hidden="1">
      <c r="B33" s="681"/>
      <c r="C33" s="182">
        <v>45322</v>
      </c>
      <c r="D33" s="151" t="s">
        <v>293</v>
      </c>
      <c r="E33" s="151"/>
      <c r="F33" s="323"/>
      <c r="H33" s="323"/>
      <c r="I33" s="323"/>
      <c r="J33" s="323"/>
      <c r="K33" s="323"/>
      <c r="L33" s="323"/>
      <c r="M33" s="323"/>
      <c r="N33" s="323"/>
      <c r="O33" s="323"/>
      <c r="P33" s="323"/>
      <c r="Q33" s="323"/>
      <c r="R33" s="323"/>
      <c r="S33" s="323"/>
      <c r="T33" s="323"/>
      <c r="U33" s="323"/>
    </row>
    <row r="34" spans="2:21" hidden="1">
      <c r="B34" s="682" t="s">
        <v>95</v>
      </c>
      <c r="C34" s="182">
        <v>45323</v>
      </c>
      <c r="D34" s="151" t="s">
        <v>294</v>
      </c>
      <c r="E34" s="151"/>
      <c r="F34" s="357"/>
      <c r="G34" s="357"/>
      <c r="H34" s="357"/>
      <c r="I34" s="357"/>
      <c r="J34" s="357"/>
      <c r="K34" s="357"/>
      <c r="L34" s="357"/>
      <c r="M34" s="357"/>
      <c r="N34" s="357"/>
      <c r="O34" s="357"/>
      <c r="P34" s="357"/>
      <c r="Q34" s="357"/>
      <c r="R34" s="357"/>
      <c r="S34" s="357"/>
      <c r="T34" s="357"/>
      <c r="U34" s="357"/>
    </row>
    <row r="35" spans="2:21" hidden="1">
      <c r="B35" s="682"/>
      <c r="C35" s="182">
        <v>45324</v>
      </c>
      <c r="D35" s="151" t="s">
        <v>295</v>
      </c>
      <c r="E35" s="151"/>
      <c r="F35" s="357"/>
      <c r="G35" s="357"/>
      <c r="H35" s="357"/>
      <c r="I35" s="357"/>
      <c r="J35" s="357"/>
      <c r="K35" s="357"/>
      <c r="L35" s="357"/>
      <c r="M35" s="357"/>
      <c r="N35" s="357"/>
      <c r="O35" s="357"/>
      <c r="P35" s="357"/>
      <c r="Q35" s="357"/>
      <c r="R35" s="357"/>
      <c r="S35" s="357"/>
      <c r="T35" s="357"/>
      <c r="U35" s="357"/>
    </row>
    <row r="36" spans="2:21" hidden="1">
      <c r="B36" s="682"/>
      <c r="C36" s="182">
        <v>45325</v>
      </c>
      <c r="D36" s="151" t="s">
        <v>299</v>
      </c>
      <c r="E36" s="151"/>
      <c r="F36" s="357"/>
      <c r="G36" s="357"/>
      <c r="H36" s="357"/>
      <c r="I36" s="357"/>
      <c r="J36" s="357"/>
      <c r="K36" s="357"/>
      <c r="L36" s="357"/>
      <c r="M36" s="357"/>
      <c r="N36" s="357"/>
      <c r="O36" s="357"/>
      <c r="P36" s="357"/>
      <c r="Q36" s="357"/>
      <c r="R36" s="357"/>
      <c r="S36" s="357"/>
      <c r="T36" s="357"/>
      <c r="U36" s="357"/>
    </row>
    <row r="37" spans="2:21" hidden="1">
      <c r="B37" s="682"/>
      <c r="C37" s="182">
        <v>45326</v>
      </c>
      <c r="D37" s="151" t="s">
        <v>288</v>
      </c>
      <c r="E37" s="151"/>
      <c r="F37" s="357"/>
      <c r="G37" s="357"/>
      <c r="H37" s="357"/>
      <c r="I37" s="357"/>
      <c r="J37" s="357"/>
      <c r="K37" s="357"/>
      <c r="L37" s="357"/>
      <c r="M37" s="357"/>
      <c r="N37" s="357"/>
      <c r="O37" s="357"/>
      <c r="P37" s="357"/>
      <c r="Q37" s="357"/>
      <c r="R37" s="357"/>
      <c r="S37" s="357"/>
      <c r="T37" s="357"/>
      <c r="U37" s="357"/>
    </row>
    <row r="38" spans="2:21" hidden="1">
      <c r="B38" s="682"/>
      <c r="C38" s="182">
        <v>45327</v>
      </c>
      <c r="D38" s="151" t="s">
        <v>289</v>
      </c>
      <c r="E38" s="151"/>
      <c r="F38" s="357"/>
      <c r="G38" s="357"/>
      <c r="H38" s="357"/>
      <c r="I38" s="357"/>
      <c r="J38" s="357"/>
      <c r="K38" s="357"/>
      <c r="L38" s="357"/>
      <c r="M38" s="357"/>
      <c r="N38" s="357"/>
      <c r="O38" s="357"/>
      <c r="P38" s="357"/>
      <c r="Q38" s="357"/>
      <c r="R38" s="357"/>
      <c r="S38" s="357"/>
      <c r="T38" s="357"/>
      <c r="U38" s="357"/>
    </row>
    <row r="39" spans="2:21" hidden="1">
      <c r="B39" s="682"/>
      <c r="C39" s="182">
        <v>45328</v>
      </c>
      <c r="D39" s="151" t="s">
        <v>290</v>
      </c>
      <c r="E39" s="151"/>
      <c r="F39" s="357"/>
      <c r="G39" s="357"/>
      <c r="H39" s="357"/>
      <c r="I39" s="357"/>
      <c r="J39" s="357"/>
      <c r="K39" s="357"/>
      <c r="L39" s="357"/>
      <c r="M39" s="357"/>
      <c r="N39" s="357"/>
      <c r="O39" s="357"/>
      <c r="P39" s="357"/>
      <c r="Q39" s="357"/>
      <c r="R39" s="357"/>
      <c r="S39" s="357"/>
      <c r="T39" s="357"/>
      <c r="U39" s="357"/>
    </row>
    <row r="40" spans="2:21" hidden="1">
      <c r="B40" s="682"/>
      <c r="C40" s="182">
        <v>45329</v>
      </c>
      <c r="D40" s="151" t="s">
        <v>293</v>
      </c>
      <c r="E40" s="151"/>
      <c r="F40" s="357"/>
      <c r="G40" s="357"/>
      <c r="H40" s="357"/>
      <c r="I40" s="357"/>
      <c r="J40" s="357"/>
      <c r="K40" s="357"/>
      <c r="L40" s="357"/>
      <c r="M40" s="357"/>
      <c r="N40" s="357"/>
      <c r="O40" s="357"/>
      <c r="P40" s="357"/>
      <c r="Q40" s="357"/>
      <c r="R40" s="357"/>
      <c r="S40" s="357"/>
      <c r="T40" s="357"/>
      <c r="U40" s="357"/>
    </row>
    <row r="41" spans="2:21" hidden="1">
      <c r="B41" s="682"/>
      <c r="C41" s="182">
        <v>45330</v>
      </c>
      <c r="D41" s="151" t="s">
        <v>294</v>
      </c>
      <c r="E41" s="151"/>
      <c r="F41" s="357"/>
      <c r="G41" s="357"/>
      <c r="H41" s="357"/>
      <c r="I41" s="357"/>
      <c r="J41" s="357"/>
      <c r="K41" s="357"/>
      <c r="L41" s="357"/>
      <c r="M41" s="357"/>
      <c r="N41" s="357"/>
      <c r="O41" s="357"/>
      <c r="P41" s="357"/>
      <c r="Q41" s="357"/>
      <c r="R41" s="357"/>
      <c r="S41" s="357"/>
      <c r="T41" s="357"/>
      <c r="U41" s="357"/>
    </row>
    <row r="42" spans="2:21" hidden="1">
      <c r="B42" s="682"/>
      <c r="C42" s="182">
        <v>45331</v>
      </c>
      <c r="D42" s="151" t="s">
        <v>295</v>
      </c>
      <c r="E42" s="151"/>
      <c r="F42" s="357"/>
      <c r="G42" s="357"/>
      <c r="H42" s="357"/>
      <c r="I42" s="357"/>
      <c r="J42" s="357"/>
      <c r="K42" s="357"/>
      <c r="L42" s="357"/>
      <c r="M42" s="357"/>
      <c r="N42" s="357"/>
      <c r="O42" s="357"/>
      <c r="P42" s="357"/>
      <c r="Q42" s="357"/>
      <c r="R42" s="357"/>
      <c r="S42" s="357"/>
      <c r="T42" s="357"/>
      <c r="U42" s="357"/>
    </row>
    <row r="43" spans="2:21" hidden="1">
      <c r="B43" s="682"/>
      <c r="C43" s="182">
        <v>45332</v>
      </c>
      <c r="D43" s="151" t="s">
        <v>299</v>
      </c>
      <c r="E43" s="151"/>
      <c r="F43" s="357"/>
      <c r="G43" s="357"/>
      <c r="H43" s="357"/>
      <c r="I43" s="357"/>
      <c r="J43" s="357"/>
      <c r="K43" s="357"/>
      <c r="L43" s="357"/>
      <c r="M43" s="357"/>
      <c r="N43" s="357"/>
      <c r="O43" s="357"/>
      <c r="P43" s="357"/>
      <c r="Q43" s="357"/>
      <c r="R43" s="357"/>
      <c r="S43" s="357"/>
      <c r="T43" s="357"/>
      <c r="U43" s="357"/>
    </row>
    <row r="44" spans="2:21" hidden="1">
      <c r="B44" s="682"/>
      <c r="C44" s="182">
        <v>45333</v>
      </c>
      <c r="D44" s="151" t="s">
        <v>288</v>
      </c>
      <c r="E44" s="151"/>
      <c r="F44" s="357"/>
      <c r="G44" s="357"/>
      <c r="H44" s="357"/>
      <c r="I44" s="357"/>
      <c r="J44" s="357"/>
      <c r="K44" s="357"/>
      <c r="L44" s="357"/>
      <c r="M44" s="357"/>
      <c r="N44" s="357"/>
      <c r="O44" s="357"/>
      <c r="P44" s="357"/>
      <c r="Q44" s="357"/>
      <c r="R44" s="357"/>
      <c r="S44" s="357"/>
      <c r="T44" s="357"/>
      <c r="U44" s="357"/>
    </row>
    <row r="45" spans="2:21" hidden="1">
      <c r="B45" s="682"/>
      <c r="C45" s="182">
        <v>45334</v>
      </c>
      <c r="D45" s="151" t="s">
        <v>289</v>
      </c>
      <c r="E45" s="151"/>
      <c r="F45" s="357"/>
      <c r="G45" s="357"/>
      <c r="H45" s="357"/>
      <c r="I45" s="357"/>
      <c r="J45" s="357"/>
      <c r="K45" s="357"/>
      <c r="L45" s="357"/>
      <c r="M45" s="357"/>
      <c r="N45" s="357"/>
      <c r="O45" s="357"/>
      <c r="P45" s="357"/>
      <c r="Q45" s="357"/>
      <c r="R45" s="357"/>
      <c r="S45" s="357"/>
      <c r="T45" s="357"/>
      <c r="U45" s="357"/>
    </row>
    <row r="46" spans="2:21" hidden="1">
      <c r="B46" s="682"/>
      <c r="C46" s="182">
        <v>45335</v>
      </c>
      <c r="D46" s="151" t="s">
        <v>290</v>
      </c>
      <c r="E46" s="151"/>
      <c r="F46" s="358"/>
      <c r="G46" s="358"/>
      <c r="H46" s="357"/>
      <c r="I46" s="357"/>
      <c r="J46" s="357"/>
      <c r="K46" s="357"/>
      <c r="L46" s="357"/>
      <c r="M46" s="357"/>
      <c r="N46" s="357"/>
      <c r="O46" s="357"/>
      <c r="P46" s="357"/>
      <c r="Q46" s="357"/>
      <c r="R46" s="357"/>
      <c r="S46" s="357"/>
      <c r="T46" s="357"/>
      <c r="U46" s="357"/>
    </row>
    <row r="47" spans="2:21" hidden="1">
      <c r="B47" s="682"/>
      <c r="C47" s="182">
        <v>45336</v>
      </c>
      <c r="D47" s="151" t="s">
        <v>293</v>
      </c>
      <c r="E47" s="151"/>
      <c r="F47" s="357"/>
      <c r="G47" s="357"/>
      <c r="H47" s="357"/>
      <c r="I47" s="357"/>
      <c r="J47" s="357"/>
      <c r="K47" s="357"/>
      <c r="L47" s="357"/>
      <c r="M47" s="357"/>
      <c r="N47" s="357"/>
      <c r="O47" s="357"/>
      <c r="P47" s="357"/>
      <c r="Q47" s="357"/>
      <c r="R47" s="357"/>
      <c r="S47" s="357"/>
      <c r="T47" s="357"/>
      <c r="U47" s="357"/>
    </row>
    <row r="48" spans="2:21" hidden="1">
      <c r="B48" s="682"/>
      <c r="C48" s="182">
        <v>45337</v>
      </c>
      <c r="D48" s="151" t="s">
        <v>294</v>
      </c>
      <c r="E48" s="151"/>
      <c r="F48" s="357"/>
      <c r="G48" s="357"/>
      <c r="H48" s="357"/>
      <c r="I48" s="357"/>
      <c r="J48" s="357"/>
      <c r="K48" s="357"/>
      <c r="L48" s="357"/>
      <c r="M48" s="357"/>
      <c r="N48" s="357"/>
      <c r="O48" s="357"/>
      <c r="P48" s="357"/>
      <c r="Q48" s="357"/>
      <c r="R48" s="357"/>
      <c r="S48" s="357"/>
      <c r="T48" s="357"/>
      <c r="U48" s="357"/>
    </row>
    <row r="49" spans="1:21" hidden="1">
      <c r="B49" s="682"/>
      <c r="C49" s="182">
        <v>45338</v>
      </c>
      <c r="D49" s="151" t="s">
        <v>295</v>
      </c>
      <c r="E49" s="151"/>
      <c r="F49" s="357"/>
      <c r="G49" s="357"/>
      <c r="H49" s="357"/>
      <c r="I49" s="357"/>
      <c r="J49" s="357"/>
      <c r="K49" s="357"/>
      <c r="L49" s="357"/>
      <c r="M49" s="357"/>
      <c r="N49" s="357"/>
      <c r="O49" s="357"/>
      <c r="P49" s="357"/>
      <c r="Q49" s="357"/>
      <c r="R49" s="357"/>
      <c r="S49" s="357"/>
      <c r="T49" s="357"/>
      <c r="U49" s="357"/>
    </row>
    <row r="50" spans="1:21">
      <c r="B50" s="682"/>
      <c r="C50" s="182">
        <v>45339</v>
      </c>
      <c r="D50" s="151" t="s">
        <v>299</v>
      </c>
      <c r="E50" s="357"/>
      <c r="F50" s="357"/>
      <c r="G50" s="357"/>
      <c r="H50" s="357"/>
      <c r="I50" s="357"/>
      <c r="J50" s="357"/>
      <c r="K50" s="357"/>
      <c r="L50" s="357"/>
      <c r="M50" s="357"/>
      <c r="N50" s="357"/>
      <c r="O50" s="357"/>
      <c r="P50" s="357"/>
      <c r="Q50" s="357"/>
      <c r="R50" s="357"/>
      <c r="S50" s="357"/>
      <c r="T50" s="357"/>
      <c r="U50" s="357"/>
    </row>
    <row r="51" spans="1:21">
      <c r="B51" s="682"/>
      <c r="C51" s="182">
        <v>45340</v>
      </c>
      <c r="D51" s="151" t="s">
        <v>288</v>
      </c>
      <c r="E51" s="357"/>
      <c r="F51" s="357"/>
      <c r="G51" s="357"/>
      <c r="H51" s="357"/>
      <c r="I51" s="357"/>
      <c r="J51" s="357"/>
      <c r="K51" s="357"/>
      <c r="L51" s="357"/>
      <c r="M51" s="357"/>
      <c r="N51" s="357"/>
      <c r="O51" s="357"/>
      <c r="P51" s="357"/>
      <c r="Q51" s="357"/>
      <c r="R51" s="357"/>
      <c r="S51" s="357"/>
      <c r="T51" s="357"/>
      <c r="U51" s="357"/>
    </row>
    <row r="52" spans="1:21">
      <c r="B52" s="682"/>
      <c r="C52" s="182">
        <v>45341</v>
      </c>
      <c r="D52" s="151" t="s">
        <v>289</v>
      </c>
      <c r="E52" s="357"/>
      <c r="F52" s="357"/>
      <c r="G52" s="357"/>
      <c r="H52" s="357"/>
      <c r="I52" s="357"/>
      <c r="J52" s="357"/>
      <c r="K52" s="357"/>
      <c r="L52" s="357"/>
      <c r="M52" s="357"/>
      <c r="N52" s="357"/>
      <c r="O52" s="357"/>
      <c r="P52" s="357"/>
      <c r="Q52" s="357"/>
      <c r="R52" s="357"/>
      <c r="S52" s="357"/>
      <c r="T52" s="357"/>
      <c r="U52" s="357"/>
    </row>
    <row r="53" spans="1:21">
      <c r="B53" s="682"/>
      <c r="C53" s="182">
        <v>45342</v>
      </c>
      <c r="D53" s="151" t="s">
        <v>290</v>
      </c>
      <c r="E53" s="357"/>
      <c r="F53" s="357"/>
      <c r="G53" s="357"/>
      <c r="H53" s="357"/>
      <c r="I53" s="357"/>
      <c r="J53" s="357"/>
      <c r="K53" s="357"/>
      <c r="L53" s="357"/>
      <c r="M53" s="357"/>
      <c r="N53" s="357"/>
      <c r="O53" s="357"/>
      <c r="P53" s="357"/>
      <c r="Q53" s="357"/>
      <c r="R53" s="357"/>
      <c r="S53" s="357"/>
      <c r="T53" s="357"/>
      <c r="U53" s="357"/>
    </row>
    <row r="54" spans="1:21">
      <c r="B54" s="682"/>
      <c r="C54" s="182">
        <v>45343</v>
      </c>
      <c r="D54" s="151" t="s">
        <v>293</v>
      </c>
      <c r="E54" s="357"/>
      <c r="F54" s="357"/>
      <c r="G54" s="357"/>
      <c r="H54" s="357"/>
      <c r="I54" s="357"/>
      <c r="J54" s="357"/>
      <c r="K54" s="357"/>
      <c r="L54" s="357"/>
      <c r="M54" s="357"/>
      <c r="N54" s="357"/>
      <c r="O54" s="357"/>
      <c r="P54" s="357"/>
      <c r="Q54" s="357"/>
      <c r="R54" s="357"/>
      <c r="S54" s="357"/>
      <c r="T54" s="357"/>
      <c r="U54" s="357"/>
    </row>
    <row r="55" spans="1:21" ht="29.1" customHeight="1">
      <c r="B55" s="682"/>
      <c r="C55" s="182">
        <v>45344</v>
      </c>
      <c r="D55" s="151" t="s">
        <v>294</v>
      </c>
      <c r="E55" s="357"/>
      <c r="F55" s="357"/>
      <c r="G55" s="357"/>
      <c r="H55" s="357"/>
      <c r="I55" s="357"/>
      <c r="J55" s="357"/>
      <c r="K55" s="357"/>
      <c r="L55" s="357"/>
      <c r="M55" s="357"/>
      <c r="N55" s="357"/>
      <c r="O55" s="357"/>
      <c r="P55" s="357"/>
      <c r="Q55" s="357"/>
      <c r="R55" s="357"/>
      <c r="S55" s="357"/>
      <c r="T55" s="357"/>
      <c r="U55" s="357"/>
    </row>
    <row r="56" spans="1:21">
      <c r="B56" s="682"/>
      <c r="C56" s="182">
        <v>45345</v>
      </c>
      <c r="D56" s="151" t="s">
        <v>295</v>
      </c>
      <c r="E56" s="357"/>
      <c r="F56" s="357"/>
      <c r="G56" s="357"/>
      <c r="H56" s="357"/>
      <c r="I56" s="357"/>
      <c r="J56" s="357"/>
      <c r="K56" s="357"/>
      <c r="L56" s="357"/>
      <c r="M56" s="357"/>
      <c r="N56" s="357"/>
      <c r="O56" s="357"/>
      <c r="P56" s="357"/>
      <c r="Q56" s="357"/>
      <c r="R56" s="357"/>
      <c r="S56" s="357"/>
      <c r="T56" s="357"/>
      <c r="U56" s="357"/>
    </row>
    <row r="57" spans="1:21">
      <c r="B57" s="682"/>
      <c r="C57" s="182">
        <v>45346</v>
      </c>
      <c r="D57" s="151" t="s">
        <v>299</v>
      </c>
      <c r="E57" s="357"/>
      <c r="F57" s="357"/>
      <c r="G57" s="357"/>
      <c r="H57" s="357"/>
      <c r="I57" s="357"/>
      <c r="J57" s="357"/>
      <c r="K57" s="357"/>
      <c r="L57" s="357"/>
      <c r="M57" s="357"/>
      <c r="N57" s="357"/>
      <c r="O57" s="357"/>
      <c r="P57" s="357"/>
      <c r="Q57" s="357"/>
      <c r="R57" s="357"/>
      <c r="S57" s="357"/>
      <c r="T57" s="357"/>
      <c r="U57" s="357"/>
    </row>
    <row r="58" spans="1:21">
      <c r="B58" s="682"/>
      <c r="C58" s="182">
        <v>45347</v>
      </c>
      <c r="D58" s="151" t="s">
        <v>288</v>
      </c>
      <c r="E58" s="357"/>
      <c r="F58" s="357"/>
      <c r="G58" s="357"/>
      <c r="H58" s="357"/>
      <c r="I58" s="357"/>
      <c r="J58" s="357"/>
      <c r="K58" s="357"/>
      <c r="L58" s="357"/>
      <c r="M58" s="357"/>
      <c r="N58" s="357"/>
      <c r="O58" s="357"/>
      <c r="P58" s="357"/>
      <c r="Q58" s="357"/>
      <c r="R58" s="357"/>
      <c r="S58" s="357"/>
      <c r="T58" s="357"/>
      <c r="U58" s="357"/>
    </row>
    <row r="59" spans="1:21">
      <c r="B59" s="682"/>
      <c r="C59" s="182">
        <v>45348</v>
      </c>
      <c r="D59" s="151" t="s">
        <v>289</v>
      </c>
      <c r="E59" s="357"/>
      <c r="F59" s="357"/>
      <c r="G59" s="357"/>
      <c r="H59" s="357"/>
      <c r="I59" s="357"/>
      <c r="J59" s="357"/>
      <c r="K59" s="357"/>
      <c r="L59" s="357"/>
      <c r="M59" s="357"/>
      <c r="N59" s="357"/>
      <c r="O59" s="357"/>
      <c r="P59" s="357"/>
      <c r="Q59" s="357"/>
      <c r="R59" s="357"/>
      <c r="S59" s="357"/>
      <c r="T59" s="357"/>
      <c r="U59" s="357"/>
    </row>
    <row r="60" spans="1:21" ht="111.95">
      <c r="A60" s="278" t="s">
        <v>314</v>
      </c>
      <c r="B60" s="682"/>
      <c r="C60" s="322">
        <v>45349</v>
      </c>
      <c r="D60" s="151" t="s">
        <v>290</v>
      </c>
      <c r="E60" s="359" t="s">
        <v>455</v>
      </c>
      <c r="F60" s="359" t="s">
        <v>456</v>
      </c>
      <c r="G60" s="280" t="s">
        <v>457</v>
      </c>
      <c r="H60" s="323"/>
      <c r="I60" s="323"/>
      <c r="J60" s="359" t="s">
        <v>458</v>
      </c>
      <c r="K60" s="323"/>
      <c r="L60" s="323"/>
      <c r="M60" s="323"/>
      <c r="N60" s="323"/>
      <c r="O60" s="323"/>
      <c r="P60" s="323"/>
      <c r="Q60" s="323"/>
      <c r="R60" s="323"/>
      <c r="S60" s="323"/>
      <c r="T60" s="323"/>
      <c r="U60" s="323"/>
    </row>
    <row r="61" spans="1:21">
      <c r="B61" s="682"/>
      <c r="C61" s="182">
        <v>45350</v>
      </c>
      <c r="D61" s="151" t="s">
        <v>293</v>
      </c>
      <c r="E61" s="151"/>
      <c r="F61" s="323"/>
      <c r="H61" s="323"/>
      <c r="I61" s="323"/>
      <c r="J61" s="323"/>
      <c r="K61" s="323"/>
      <c r="L61" s="323"/>
      <c r="M61" s="323"/>
      <c r="N61" s="323"/>
      <c r="O61" s="323"/>
      <c r="P61" s="323"/>
      <c r="Q61" s="323"/>
      <c r="R61" s="323"/>
      <c r="S61" s="323"/>
      <c r="T61" s="323"/>
      <c r="U61" s="323"/>
    </row>
    <row r="62" spans="1:21">
      <c r="B62" s="682"/>
      <c r="C62" s="182">
        <v>45351</v>
      </c>
      <c r="D62" s="151" t="s">
        <v>294</v>
      </c>
      <c r="E62" s="151"/>
      <c r="F62" s="323"/>
      <c r="H62" s="323"/>
      <c r="I62" s="323"/>
      <c r="J62" s="323"/>
      <c r="K62" s="323"/>
      <c r="L62" s="323"/>
      <c r="M62" s="323"/>
      <c r="N62" s="323"/>
      <c r="O62" s="323"/>
      <c r="P62" s="323"/>
      <c r="Q62" s="323"/>
      <c r="R62" s="323"/>
      <c r="S62" s="323"/>
      <c r="T62" s="323"/>
      <c r="U62" s="323"/>
    </row>
    <row r="63" spans="1:21">
      <c r="B63" s="683" t="s">
        <v>111</v>
      </c>
      <c r="C63" s="182">
        <v>45352</v>
      </c>
      <c r="D63" s="151" t="s">
        <v>295</v>
      </c>
      <c r="E63" s="151"/>
      <c r="F63" s="323"/>
      <c r="H63" s="323"/>
      <c r="I63" s="323"/>
      <c r="J63" s="323"/>
      <c r="K63" s="323"/>
      <c r="L63" s="323"/>
      <c r="M63" s="323"/>
      <c r="N63" s="323"/>
      <c r="O63" s="323"/>
      <c r="P63" s="323"/>
      <c r="Q63" s="323"/>
      <c r="R63" s="323"/>
      <c r="S63" s="323"/>
      <c r="T63" s="323"/>
      <c r="U63" s="323"/>
    </row>
    <row r="64" spans="1:21">
      <c r="B64" s="683"/>
      <c r="C64" s="182">
        <v>45353</v>
      </c>
      <c r="D64" s="151" t="s">
        <v>299</v>
      </c>
      <c r="E64" s="151"/>
      <c r="F64" s="323"/>
      <c r="H64" s="323"/>
      <c r="I64" s="323"/>
      <c r="J64" s="323"/>
      <c r="K64" s="323"/>
      <c r="L64" s="323"/>
      <c r="M64" s="323"/>
      <c r="N64" s="323"/>
      <c r="O64" s="323"/>
      <c r="P64" s="323"/>
      <c r="Q64" s="323"/>
      <c r="R64" s="323"/>
      <c r="S64" s="323"/>
      <c r="T64" s="323"/>
      <c r="U64" s="323"/>
    </row>
    <row r="65" spans="1:21">
      <c r="B65" s="683"/>
      <c r="C65" s="182">
        <v>45354</v>
      </c>
      <c r="D65" s="151" t="s">
        <v>288</v>
      </c>
      <c r="E65" s="151"/>
      <c r="F65" s="323"/>
      <c r="H65" s="323"/>
      <c r="I65" s="323"/>
      <c r="J65" s="323"/>
      <c r="K65" s="323"/>
      <c r="L65" s="323"/>
      <c r="M65" s="323"/>
      <c r="N65" s="323"/>
      <c r="O65" s="323"/>
      <c r="P65" s="323"/>
      <c r="Q65" s="323"/>
      <c r="R65" s="323"/>
      <c r="S65" s="323"/>
      <c r="T65" s="323"/>
      <c r="U65" s="323"/>
    </row>
    <row r="66" spans="1:21">
      <c r="B66" s="683"/>
      <c r="C66" s="182">
        <v>45355</v>
      </c>
      <c r="D66" s="151" t="s">
        <v>289</v>
      </c>
      <c r="E66" s="151"/>
      <c r="F66" s="323"/>
      <c r="H66" s="323"/>
      <c r="I66" s="323"/>
      <c r="J66" s="323"/>
      <c r="K66" s="323"/>
      <c r="L66" s="323"/>
      <c r="M66" s="323"/>
      <c r="N66" s="323"/>
      <c r="O66" s="323"/>
      <c r="P66" s="323"/>
      <c r="Q66" s="323"/>
      <c r="R66" s="323"/>
      <c r="S66" s="323"/>
      <c r="T66" s="323"/>
      <c r="U66" s="323"/>
    </row>
    <row r="67" spans="1:21">
      <c r="B67" s="683"/>
      <c r="C67" s="182">
        <v>45356</v>
      </c>
      <c r="D67" s="151" t="s">
        <v>290</v>
      </c>
      <c r="E67" s="151"/>
      <c r="F67" s="280"/>
      <c r="G67" s="280"/>
      <c r="H67" s="323"/>
      <c r="I67" s="323"/>
      <c r="J67" s="323"/>
      <c r="K67" s="323"/>
      <c r="L67" s="323"/>
      <c r="M67" s="323"/>
      <c r="N67" s="323"/>
      <c r="O67" s="323"/>
      <c r="P67" s="323"/>
      <c r="Q67" s="323"/>
      <c r="R67" s="323"/>
      <c r="S67" s="323"/>
      <c r="T67" s="323"/>
      <c r="U67" s="323"/>
    </row>
    <row r="68" spans="1:21">
      <c r="B68" s="683"/>
      <c r="C68" s="182">
        <v>45357</v>
      </c>
      <c r="D68" s="151" t="s">
        <v>293</v>
      </c>
      <c r="E68" s="151"/>
      <c r="F68" s="323"/>
      <c r="H68" s="323"/>
      <c r="I68" s="323"/>
      <c r="J68" s="323"/>
      <c r="K68" s="323"/>
      <c r="L68" s="323"/>
      <c r="M68" s="323"/>
      <c r="N68" s="323"/>
      <c r="O68" s="323"/>
      <c r="P68" s="323"/>
      <c r="Q68" s="323"/>
      <c r="R68" s="323"/>
      <c r="S68" s="323"/>
      <c r="T68" s="323"/>
      <c r="U68" s="323"/>
    </row>
    <row r="69" spans="1:21">
      <c r="B69" s="683"/>
      <c r="C69" s="182">
        <v>45358</v>
      </c>
      <c r="D69" s="151" t="s">
        <v>294</v>
      </c>
      <c r="E69" s="151"/>
      <c r="F69" s="323"/>
      <c r="H69" s="323"/>
      <c r="I69" s="323"/>
      <c r="J69" s="323"/>
      <c r="K69" s="323"/>
      <c r="L69" s="323"/>
      <c r="M69" s="323"/>
      <c r="N69" s="323"/>
      <c r="O69" s="323"/>
      <c r="P69" s="323"/>
      <c r="Q69" s="323"/>
      <c r="R69" s="323"/>
      <c r="S69" s="323"/>
      <c r="T69" s="323"/>
      <c r="U69" s="323"/>
    </row>
    <row r="70" spans="1:21">
      <c r="B70" s="683"/>
      <c r="C70" s="182">
        <v>45359</v>
      </c>
      <c r="D70" s="151" t="s">
        <v>295</v>
      </c>
      <c r="E70" s="151"/>
      <c r="F70" s="323"/>
      <c r="H70" s="323"/>
      <c r="I70" s="323"/>
      <c r="J70" s="323"/>
      <c r="K70" s="323"/>
      <c r="L70" s="323"/>
      <c r="M70" s="323"/>
      <c r="N70" s="323"/>
      <c r="O70" s="323"/>
      <c r="P70" s="323"/>
      <c r="Q70" s="323"/>
      <c r="R70" s="323"/>
      <c r="S70" s="323"/>
      <c r="T70" s="323"/>
      <c r="U70" s="323"/>
    </row>
    <row r="71" spans="1:21">
      <c r="B71" s="683"/>
      <c r="C71" s="182">
        <v>45360</v>
      </c>
      <c r="D71" s="151" t="s">
        <v>299</v>
      </c>
      <c r="E71" s="151"/>
      <c r="F71" s="323"/>
      <c r="H71" s="323"/>
      <c r="I71" s="323"/>
      <c r="J71" s="323"/>
      <c r="K71" s="323"/>
      <c r="L71" s="323"/>
      <c r="M71" s="323"/>
      <c r="N71" s="323"/>
      <c r="O71" s="323"/>
      <c r="P71" s="323"/>
      <c r="Q71" s="323"/>
      <c r="R71" s="323"/>
      <c r="S71" s="323"/>
      <c r="T71" s="323"/>
      <c r="U71" s="323"/>
    </row>
    <row r="72" spans="1:21">
      <c r="B72" s="683"/>
      <c r="C72" s="182">
        <v>45361</v>
      </c>
      <c r="D72" s="151" t="s">
        <v>288</v>
      </c>
      <c r="E72" s="151"/>
      <c r="F72" s="323"/>
      <c r="H72" s="323"/>
      <c r="I72" s="323"/>
      <c r="J72" s="323"/>
      <c r="K72" s="323"/>
      <c r="L72" s="323"/>
      <c r="M72" s="323"/>
      <c r="N72" s="323"/>
      <c r="O72" s="323"/>
      <c r="P72" s="323"/>
      <c r="Q72" s="323"/>
      <c r="R72" s="323"/>
      <c r="S72" s="323"/>
      <c r="T72" s="323"/>
      <c r="U72" s="323"/>
    </row>
    <row r="73" spans="1:21">
      <c r="B73" s="683"/>
      <c r="C73" s="182">
        <v>45362</v>
      </c>
      <c r="D73" s="151" t="s">
        <v>289</v>
      </c>
      <c r="E73" s="151"/>
      <c r="F73" s="323"/>
      <c r="H73" s="323"/>
      <c r="I73" s="323"/>
      <c r="J73" s="323"/>
      <c r="K73" s="323"/>
      <c r="L73" s="323"/>
      <c r="M73" s="323"/>
      <c r="N73" s="323"/>
      <c r="O73" s="323"/>
      <c r="P73" s="323"/>
      <c r="Q73" s="323"/>
      <c r="R73" s="323"/>
      <c r="S73" s="323"/>
      <c r="T73" s="323"/>
      <c r="U73" s="323"/>
    </row>
    <row r="74" spans="1:21" ht="27.95">
      <c r="A74" s="278"/>
      <c r="B74" s="683"/>
      <c r="C74" s="322">
        <v>45363</v>
      </c>
      <c r="D74" s="151" t="s">
        <v>290</v>
      </c>
      <c r="E74" s="359" t="s">
        <v>455</v>
      </c>
      <c r="F74" s="280" t="s">
        <v>459</v>
      </c>
      <c r="G74" s="280" t="s">
        <v>457</v>
      </c>
      <c r="H74" s="323"/>
      <c r="I74" s="323"/>
      <c r="J74" s="323"/>
      <c r="K74" s="323"/>
      <c r="L74" s="323"/>
      <c r="M74" s="323"/>
      <c r="N74" s="323"/>
      <c r="O74" s="323"/>
      <c r="P74" s="323"/>
      <c r="Q74" s="323"/>
      <c r="R74" s="323"/>
      <c r="S74" s="323"/>
      <c r="T74" s="323"/>
      <c r="U74" s="323"/>
    </row>
    <row r="75" spans="1:21">
      <c r="B75" s="683"/>
      <c r="C75" s="182">
        <v>45364</v>
      </c>
      <c r="D75" s="151" t="s">
        <v>293</v>
      </c>
      <c r="E75" s="151"/>
      <c r="F75" s="323"/>
      <c r="H75" s="323"/>
      <c r="I75" s="323"/>
      <c r="J75" s="323"/>
      <c r="K75" s="323"/>
      <c r="L75" s="323"/>
      <c r="M75" s="323"/>
      <c r="N75" s="323"/>
      <c r="O75" s="323"/>
      <c r="P75" s="323"/>
      <c r="Q75" s="323"/>
      <c r="R75" s="323"/>
      <c r="S75" s="323"/>
      <c r="T75" s="323"/>
      <c r="U75" s="323"/>
    </row>
    <row r="76" spans="1:21">
      <c r="B76" s="683"/>
      <c r="C76" s="182">
        <v>45365</v>
      </c>
      <c r="D76" s="151" t="s">
        <v>294</v>
      </c>
      <c r="E76" s="151"/>
      <c r="F76" s="323"/>
      <c r="H76" s="323"/>
      <c r="I76" s="323"/>
      <c r="J76" s="323"/>
      <c r="K76" s="323"/>
      <c r="L76" s="323"/>
      <c r="M76" s="323"/>
      <c r="N76" s="323"/>
      <c r="O76" s="323"/>
      <c r="P76" s="323"/>
      <c r="Q76" s="323"/>
      <c r="R76" s="323"/>
      <c r="S76" s="323"/>
      <c r="T76" s="323"/>
      <c r="U76" s="323"/>
    </row>
    <row r="77" spans="1:21">
      <c r="B77" s="683"/>
      <c r="C77" s="182">
        <v>45366</v>
      </c>
      <c r="D77" s="151" t="s">
        <v>295</v>
      </c>
      <c r="E77" s="151"/>
      <c r="F77" s="323"/>
      <c r="H77" s="323"/>
      <c r="I77" s="323"/>
      <c r="J77" s="323"/>
      <c r="K77" s="323"/>
      <c r="L77" s="323"/>
      <c r="M77" s="323"/>
      <c r="N77" s="323"/>
      <c r="O77" s="323"/>
      <c r="P77" s="323"/>
      <c r="Q77" s="323"/>
      <c r="R77" s="323"/>
      <c r="S77" s="323"/>
      <c r="T77" s="323"/>
      <c r="U77" s="323"/>
    </row>
    <row r="78" spans="1:21">
      <c r="B78" s="683"/>
      <c r="C78" s="182">
        <v>45367</v>
      </c>
      <c r="D78" s="151" t="s">
        <v>299</v>
      </c>
      <c r="E78" s="151"/>
      <c r="F78" s="323"/>
      <c r="H78" s="323"/>
      <c r="I78" s="323"/>
      <c r="J78" s="323"/>
      <c r="K78" s="323"/>
      <c r="L78" s="323"/>
      <c r="M78" s="323"/>
      <c r="N78" s="323"/>
      <c r="O78" s="323"/>
      <c r="P78" s="323"/>
      <c r="Q78" s="323"/>
      <c r="R78" s="323"/>
      <c r="S78" s="323"/>
      <c r="T78" s="323"/>
      <c r="U78" s="323"/>
    </row>
    <row r="79" spans="1:21">
      <c r="B79" s="683"/>
      <c r="C79" s="182">
        <v>45368</v>
      </c>
      <c r="D79" s="151" t="s">
        <v>288</v>
      </c>
      <c r="E79" s="151"/>
      <c r="F79" s="323"/>
      <c r="H79" s="323"/>
      <c r="I79" s="323"/>
      <c r="J79" s="323"/>
      <c r="K79" s="323"/>
      <c r="L79" s="323"/>
      <c r="M79" s="323"/>
      <c r="N79" s="323"/>
      <c r="O79" s="323"/>
      <c r="P79" s="323"/>
      <c r="Q79" s="323"/>
      <c r="R79" s="323"/>
      <c r="S79" s="323"/>
      <c r="T79" s="323"/>
      <c r="U79" s="323"/>
    </row>
    <row r="80" spans="1:21">
      <c r="B80" s="683"/>
      <c r="C80" s="182">
        <v>45369</v>
      </c>
      <c r="D80" s="151" t="s">
        <v>289</v>
      </c>
      <c r="E80" s="151"/>
      <c r="F80" s="323"/>
      <c r="H80" s="323"/>
      <c r="I80" s="323"/>
      <c r="J80" s="323"/>
      <c r="K80" s="323"/>
      <c r="L80" s="323"/>
      <c r="M80" s="323"/>
      <c r="N80" s="323"/>
      <c r="O80" s="323"/>
      <c r="P80" s="323"/>
      <c r="Q80" s="323"/>
      <c r="R80" s="323"/>
      <c r="S80" s="323"/>
      <c r="T80" s="323"/>
      <c r="U80" s="323"/>
    </row>
    <row r="81" spans="1:21">
      <c r="B81" s="683"/>
      <c r="C81" s="182">
        <v>45370</v>
      </c>
      <c r="D81" s="151" t="s">
        <v>290</v>
      </c>
      <c r="E81" s="151"/>
      <c r="F81" s="323"/>
      <c r="H81" s="323"/>
      <c r="I81" s="323"/>
      <c r="J81" s="323"/>
      <c r="K81" s="323"/>
      <c r="L81" s="323"/>
      <c r="M81" s="323"/>
      <c r="N81" s="323"/>
      <c r="O81" s="323"/>
      <c r="P81" s="323"/>
      <c r="Q81" s="323"/>
      <c r="R81" s="323"/>
      <c r="S81" s="323"/>
      <c r="T81" s="323"/>
      <c r="U81" s="323"/>
    </row>
    <row r="82" spans="1:21">
      <c r="B82" s="683"/>
      <c r="C82" s="182">
        <v>45371</v>
      </c>
      <c r="D82" s="151" t="s">
        <v>293</v>
      </c>
      <c r="E82" s="151"/>
      <c r="F82" s="323"/>
      <c r="H82" s="323"/>
      <c r="I82" s="323"/>
      <c r="J82" s="323"/>
      <c r="K82" s="323"/>
      <c r="L82" s="323"/>
      <c r="M82" s="323"/>
      <c r="N82" s="323"/>
      <c r="O82" s="323"/>
      <c r="P82" s="323"/>
      <c r="Q82" s="323"/>
      <c r="R82" s="323"/>
      <c r="S82" s="323"/>
      <c r="T82" s="323"/>
      <c r="U82" s="323"/>
    </row>
    <row r="83" spans="1:21">
      <c r="B83" s="683"/>
      <c r="C83" s="182">
        <v>45372</v>
      </c>
      <c r="D83" s="151" t="s">
        <v>294</v>
      </c>
      <c r="E83" s="151"/>
      <c r="F83" s="323"/>
      <c r="H83" s="323"/>
      <c r="I83" s="323"/>
      <c r="J83" s="323"/>
      <c r="K83" s="323"/>
      <c r="L83" s="323"/>
      <c r="M83" s="323"/>
      <c r="N83" s="323"/>
      <c r="O83" s="323"/>
      <c r="P83" s="323"/>
      <c r="Q83" s="323"/>
      <c r="R83" s="323"/>
      <c r="S83" s="323"/>
      <c r="T83" s="323"/>
      <c r="U83" s="323"/>
    </row>
    <row r="84" spans="1:21">
      <c r="B84" s="683"/>
      <c r="C84" s="182">
        <v>45373</v>
      </c>
      <c r="D84" s="151" t="s">
        <v>295</v>
      </c>
      <c r="E84" s="151"/>
      <c r="F84" s="323"/>
      <c r="H84" s="323"/>
      <c r="I84" s="323"/>
      <c r="J84" s="323"/>
      <c r="K84" s="323"/>
      <c r="L84" s="323"/>
      <c r="M84" s="323"/>
      <c r="N84" s="323"/>
      <c r="O84" s="323"/>
      <c r="P84" s="323"/>
      <c r="Q84" s="323"/>
      <c r="R84" s="323"/>
      <c r="S84" s="323"/>
      <c r="T84" s="323"/>
      <c r="U84" s="323"/>
    </row>
    <row r="85" spans="1:21">
      <c r="B85" s="683"/>
      <c r="C85" s="182">
        <v>45374</v>
      </c>
      <c r="D85" s="151" t="s">
        <v>299</v>
      </c>
      <c r="E85" s="151"/>
      <c r="F85" s="323"/>
      <c r="H85" s="323"/>
      <c r="I85" s="323"/>
      <c r="J85" s="323"/>
      <c r="K85" s="323"/>
      <c r="L85" s="323"/>
      <c r="M85" s="323"/>
      <c r="N85" s="323"/>
      <c r="O85" s="323"/>
      <c r="P85" s="323"/>
      <c r="Q85" s="323"/>
      <c r="R85" s="323"/>
      <c r="S85" s="323"/>
      <c r="T85" s="323"/>
      <c r="U85" s="323"/>
    </row>
    <row r="86" spans="1:21">
      <c r="B86" s="683"/>
      <c r="C86" s="182">
        <v>45375</v>
      </c>
      <c r="D86" s="151" t="s">
        <v>288</v>
      </c>
      <c r="E86" s="151"/>
      <c r="F86" s="323"/>
      <c r="H86" s="323"/>
      <c r="I86" s="323"/>
      <c r="J86" s="323"/>
      <c r="K86" s="323"/>
      <c r="L86" s="323"/>
      <c r="M86" s="323"/>
      <c r="N86" s="323"/>
      <c r="O86" s="323"/>
      <c r="P86" s="323"/>
      <c r="Q86" s="323"/>
      <c r="R86" s="323"/>
      <c r="S86" s="323"/>
      <c r="T86" s="323"/>
      <c r="U86" s="323"/>
    </row>
    <row r="87" spans="1:21">
      <c r="B87" s="683"/>
      <c r="C87" s="182">
        <v>45376</v>
      </c>
      <c r="D87" s="151" t="s">
        <v>289</v>
      </c>
      <c r="E87" s="151"/>
      <c r="F87" s="323"/>
      <c r="H87" s="323"/>
      <c r="I87" s="323"/>
      <c r="J87" s="323"/>
      <c r="K87" s="323"/>
      <c r="L87" s="323"/>
      <c r="M87" s="323"/>
      <c r="N87" s="323"/>
      <c r="O87" s="323"/>
      <c r="P87" s="323"/>
      <c r="Q87" s="323"/>
      <c r="R87" s="323"/>
      <c r="S87" s="323"/>
      <c r="T87" s="323"/>
      <c r="U87" s="323"/>
    </row>
    <row r="88" spans="1:21" ht="27.95">
      <c r="A88" s="278"/>
      <c r="B88" s="683"/>
      <c r="C88" s="322">
        <v>45377</v>
      </c>
      <c r="D88" s="151" t="s">
        <v>290</v>
      </c>
      <c r="E88" s="220" t="s">
        <v>265</v>
      </c>
      <c r="F88" s="280" t="s">
        <v>460</v>
      </c>
      <c r="G88" s="280" t="s">
        <v>457</v>
      </c>
      <c r="H88" s="280"/>
      <c r="I88" s="323"/>
      <c r="J88" s="323"/>
      <c r="K88" s="323"/>
      <c r="L88" s="323"/>
      <c r="M88" s="323"/>
      <c r="N88" s="323"/>
      <c r="O88" s="323"/>
      <c r="P88" s="323"/>
      <c r="Q88" s="323"/>
      <c r="R88" s="323"/>
      <c r="S88" s="323"/>
      <c r="T88" s="323"/>
      <c r="U88" s="323"/>
    </row>
    <row r="89" spans="1:21">
      <c r="B89" s="683"/>
      <c r="C89" s="182">
        <v>45378</v>
      </c>
      <c r="D89" s="151" t="s">
        <v>293</v>
      </c>
      <c r="E89" s="151"/>
      <c r="F89" s="323"/>
      <c r="H89" s="323"/>
      <c r="I89" s="323"/>
      <c r="J89" s="323"/>
      <c r="K89" s="323"/>
      <c r="L89" s="323"/>
      <c r="M89" s="323"/>
      <c r="N89" s="323"/>
      <c r="O89" s="323"/>
      <c r="P89" s="323"/>
      <c r="Q89" s="323"/>
      <c r="R89" s="323"/>
      <c r="S89" s="323"/>
      <c r="T89" s="323"/>
      <c r="U89" s="323"/>
    </row>
    <row r="90" spans="1:21">
      <c r="B90" s="683"/>
      <c r="C90" s="182">
        <v>45379</v>
      </c>
      <c r="D90" s="151" t="s">
        <v>294</v>
      </c>
      <c r="E90" s="151"/>
      <c r="F90" s="323"/>
      <c r="H90" s="323"/>
      <c r="I90" s="323"/>
      <c r="J90" s="323"/>
      <c r="K90" s="323"/>
      <c r="L90" s="323"/>
      <c r="M90" s="323"/>
      <c r="N90" s="323"/>
      <c r="O90" s="323"/>
      <c r="P90" s="323"/>
      <c r="Q90" s="323"/>
      <c r="R90" s="323"/>
      <c r="S90" s="323"/>
      <c r="T90" s="323"/>
      <c r="U90" s="323"/>
    </row>
    <row r="91" spans="1:21">
      <c r="B91" s="683"/>
      <c r="C91" s="182">
        <v>45380</v>
      </c>
      <c r="D91" s="151" t="s">
        <v>295</v>
      </c>
      <c r="E91" s="151"/>
      <c r="F91" s="323"/>
      <c r="H91" s="323"/>
      <c r="I91" s="323"/>
      <c r="J91" s="323"/>
      <c r="K91" s="323"/>
      <c r="L91" s="323"/>
      <c r="M91" s="323"/>
      <c r="N91" s="323"/>
      <c r="O91" s="323"/>
      <c r="P91" s="323"/>
      <c r="Q91" s="323"/>
      <c r="R91" s="323"/>
      <c r="S91" s="323"/>
      <c r="T91" s="323"/>
      <c r="U91" s="323"/>
    </row>
    <row r="92" spans="1:21">
      <c r="B92" s="683"/>
      <c r="C92" s="182">
        <v>45381</v>
      </c>
      <c r="D92" s="151" t="s">
        <v>299</v>
      </c>
      <c r="E92" s="151"/>
      <c r="F92" s="323"/>
      <c r="H92" s="323"/>
      <c r="I92" s="323"/>
      <c r="J92" s="323"/>
      <c r="K92" s="323"/>
      <c r="L92" s="323"/>
      <c r="M92" s="323"/>
      <c r="N92" s="323"/>
      <c r="O92" s="323"/>
      <c r="P92" s="323"/>
      <c r="Q92" s="323"/>
      <c r="R92" s="323"/>
      <c r="S92" s="323"/>
      <c r="T92" s="323"/>
      <c r="U92" s="323"/>
    </row>
    <row r="93" spans="1:21">
      <c r="B93" s="683"/>
      <c r="C93" s="182">
        <v>45382</v>
      </c>
      <c r="D93" s="151" t="s">
        <v>288</v>
      </c>
      <c r="E93" s="151"/>
      <c r="F93" s="323"/>
      <c r="H93" s="323"/>
      <c r="I93" s="323"/>
      <c r="J93" s="323"/>
      <c r="K93" s="323"/>
      <c r="L93" s="323"/>
      <c r="M93" s="323"/>
      <c r="N93" s="323"/>
      <c r="O93" s="323"/>
      <c r="P93" s="323"/>
      <c r="Q93" s="323"/>
      <c r="R93" s="323"/>
      <c r="S93" s="323"/>
      <c r="T93" s="323"/>
      <c r="U93" s="323"/>
    </row>
    <row r="94" spans="1:21">
      <c r="B94" s="684" t="s">
        <v>104</v>
      </c>
      <c r="C94" s="182">
        <v>45383</v>
      </c>
      <c r="D94" s="151" t="s">
        <v>289</v>
      </c>
      <c r="E94" s="151"/>
      <c r="F94" s="323"/>
      <c r="H94" s="323"/>
      <c r="I94" s="323"/>
      <c r="J94" s="323"/>
      <c r="K94" s="323"/>
      <c r="L94" s="323"/>
      <c r="M94" s="323"/>
      <c r="N94" s="323"/>
      <c r="O94" s="323"/>
      <c r="P94" s="323"/>
      <c r="Q94" s="323"/>
      <c r="R94" s="323"/>
      <c r="S94" s="323"/>
      <c r="T94" s="323"/>
      <c r="U94" s="323"/>
    </row>
    <row r="95" spans="1:21">
      <c r="B95" s="684"/>
      <c r="C95" s="182">
        <v>45384</v>
      </c>
      <c r="D95" s="151" t="s">
        <v>290</v>
      </c>
      <c r="E95" s="151"/>
      <c r="F95" s="323"/>
      <c r="H95" s="323"/>
      <c r="I95" s="323"/>
      <c r="J95" s="323"/>
      <c r="K95" s="323"/>
      <c r="L95" s="323"/>
      <c r="M95" s="323"/>
      <c r="N95" s="323"/>
      <c r="O95" s="323"/>
      <c r="P95" s="323"/>
      <c r="Q95" s="323"/>
      <c r="R95" s="323"/>
      <c r="S95" s="323"/>
      <c r="T95" s="323"/>
      <c r="U95" s="323"/>
    </row>
    <row r="96" spans="1:21">
      <c r="B96" s="684"/>
      <c r="C96" s="182">
        <v>45385</v>
      </c>
      <c r="D96" s="151" t="s">
        <v>293</v>
      </c>
      <c r="E96" s="151"/>
      <c r="F96" s="323"/>
      <c r="H96" s="323"/>
      <c r="I96" s="323"/>
      <c r="J96" s="323"/>
      <c r="K96" s="323"/>
      <c r="L96" s="323"/>
      <c r="M96" s="323"/>
      <c r="N96" s="323"/>
      <c r="O96" s="323"/>
      <c r="P96" s="323"/>
      <c r="Q96" s="323"/>
      <c r="R96" s="323"/>
      <c r="S96" s="323"/>
      <c r="T96" s="323"/>
      <c r="U96" s="323"/>
    </row>
    <row r="97" spans="1:21">
      <c r="B97" s="684"/>
      <c r="C97" s="182">
        <v>45386</v>
      </c>
      <c r="D97" s="151" t="s">
        <v>294</v>
      </c>
      <c r="E97" s="151"/>
      <c r="F97" s="323"/>
      <c r="H97" s="323"/>
      <c r="I97" s="323"/>
      <c r="J97" s="323"/>
      <c r="K97" s="323"/>
      <c r="L97" s="323"/>
      <c r="M97" s="323"/>
      <c r="N97" s="323"/>
      <c r="O97" s="323"/>
      <c r="P97" s="323"/>
      <c r="Q97" s="323"/>
      <c r="R97" s="323"/>
      <c r="S97" s="323"/>
      <c r="T97" s="323"/>
      <c r="U97" s="323"/>
    </row>
    <row r="98" spans="1:21">
      <c r="B98" s="684"/>
      <c r="C98" s="182">
        <v>45387</v>
      </c>
      <c r="D98" s="151" t="s">
        <v>295</v>
      </c>
      <c r="E98" s="151"/>
      <c r="F98" s="323"/>
      <c r="H98" s="323"/>
      <c r="I98" s="323"/>
      <c r="J98" s="323"/>
      <c r="K98" s="323"/>
      <c r="L98" s="323"/>
      <c r="M98" s="323"/>
      <c r="N98" s="323"/>
      <c r="O98" s="323"/>
      <c r="P98" s="323"/>
      <c r="Q98" s="323"/>
      <c r="R98" s="323"/>
      <c r="S98" s="323"/>
      <c r="T98" s="323"/>
      <c r="U98" s="323"/>
    </row>
    <row r="99" spans="1:21">
      <c r="B99" s="684"/>
      <c r="C99" s="182">
        <v>45388</v>
      </c>
      <c r="D99" s="151" t="s">
        <v>299</v>
      </c>
      <c r="E99" s="151"/>
      <c r="F99" s="323"/>
      <c r="H99" s="323"/>
      <c r="I99" s="323"/>
      <c r="J99" s="323"/>
      <c r="K99" s="323"/>
      <c r="L99" s="323"/>
      <c r="M99" s="323"/>
      <c r="N99" s="323"/>
      <c r="O99" s="323"/>
      <c r="P99" s="323"/>
      <c r="Q99" s="323"/>
      <c r="R99" s="323"/>
      <c r="S99" s="323"/>
      <c r="T99" s="323"/>
      <c r="U99" s="323"/>
    </row>
    <row r="100" spans="1:21">
      <c r="B100" s="684"/>
      <c r="C100" s="182">
        <v>45389</v>
      </c>
      <c r="D100" s="151" t="s">
        <v>288</v>
      </c>
      <c r="E100" s="151"/>
      <c r="F100" s="323"/>
      <c r="H100" s="323"/>
      <c r="I100" s="323"/>
      <c r="J100" s="323"/>
      <c r="K100" s="323"/>
      <c r="L100" s="323"/>
      <c r="M100" s="323"/>
      <c r="N100" s="323"/>
      <c r="O100" s="323"/>
      <c r="P100" s="323"/>
      <c r="Q100" s="323"/>
      <c r="R100" s="323"/>
      <c r="S100" s="323"/>
      <c r="T100" s="323"/>
      <c r="U100" s="323"/>
    </row>
    <row r="101" spans="1:21">
      <c r="B101" s="684"/>
      <c r="C101" s="182">
        <v>45390</v>
      </c>
      <c r="D101" s="151" t="s">
        <v>289</v>
      </c>
      <c r="E101" s="151"/>
      <c r="F101" s="323"/>
      <c r="H101" s="323"/>
      <c r="I101" s="323"/>
      <c r="J101" s="323"/>
      <c r="K101" s="323"/>
      <c r="L101" s="323"/>
      <c r="M101" s="323"/>
      <c r="N101" s="323"/>
      <c r="O101" s="323"/>
      <c r="P101" s="323"/>
      <c r="Q101" s="323"/>
      <c r="R101" s="323"/>
      <c r="S101" s="323"/>
      <c r="T101" s="323"/>
      <c r="U101" s="323"/>
    </row>
    <row r="102" spans="1:21">
      <c r="B102" s="684"/>
      <c r="C102" s="182">
        <v>45391</v>
      </c>
      <c r="D102" s="151" t="s">
        <v>290</v>
      </c>
      <c r="E102" s="151"/>
      <c r="F102" s="280"/>
      <c r="G102" s="280"/>
      <c r="H102" s="323"/>
      <c r="I102" s="323"/>
      <c r="J102" s="323"/>
      <c r="K102" s="323"/>
      <c r="L102" s="323"/>
      <c r="M102" s="323"/>
      <c r="N102" s="323"/>
      <c r="O102" s="323"/>
      <c r="P102" s="323"/>
      <c r="Q102" s="323"/>
      <c r="R102" s="323"/>
      <c r="S102" s="323"/>
      <c r="T102" s="323"/>
      <c r="U102" s="323"/>
    </row>
    <row r="103" spans="1:21">
      <c r="B103" s="684"/>
      <c r="C103" s="182">
        <v>45392</v>
      </c>
      <c r="D103" s="151" t="s">
        <v>293</v>
      </c>
      <c r="E103" s="151"/>
      <c r="F103" s="323"/>
      <c r="H103" s="323"/>
      <c r="I103" s="323"/>
      <c r="J103" s="323"/>
      <c r="K103" s="323"/>
      <c r="L103" s="323"/>
      <c r="M103" s="323"/>
      <c r="N103" s="323"/>
      <c r="O103" s="323"/>
      <c r="P103" s="323"/>
      <c r="Q103" s="323"/>
      <c r="R103" s="323"/>
      <c r="S103" s="323"/>
      <c r="T103" s="323"/>
      <c r="U103" s="323"/>
    </row>
    <row r="104" spans="1:21">
      <c r="B104" s="684"/>
      <c r="C104" s="182">
        <v>45393</v>
      </c>
      <c r="D104" s="151" t="s">
        <v>294</v>
      </c>
      <c r="E104" s="151"/>
      <c r="F104" s="323"/>
      <c r="H104" s="323"/>
      <c r="I104" s="323"/>
      <c r="J104" s="323"/>
      <c r="K104" s="323"/>
      <c r="L104" s="323"/>
      <c r="M104" s="323"/>
      <c r="N104" s="323"/>
      <c r="O104" s="323"/>
      <c r="P104" s="323"/>
      <c r="Q104" s="323"/>
      <c r="R104" s="323"/>
      <c r="S104" s="323"/>
      <c r="T104" s="323"/>
      <c r="U104" s="323"/>
    </row>
    <row r="105" spans="1:21">
      <c r="B105" s="684"/>
      <c r="C105" s="182">
        <v>45394</v>
      </c>
      <c r="D105" s="151" t="s">
        <v>295</v>
      </c>
      <c r="E105" s="151"/>
      <c r="F105" s="323"/>
      <c r="H105" s="323"/>
      <c r="I105" s="323"/>
      <c r="J105" s="323"/>
      <c r="K105" s="323"/>
      <c r="L105" s="323"/>
      <c r="M105" s="323"/>
      <c r="N105" s="323"/>
      <c r="O105" s="323"/>
      <c r="P105" s="323"/>
      <c r="Q105" s="323"/>
      <c r="R105" s="323"/>
      <c r="S105" s="323"/>
      <c r="T105" s="323"/>
      <c r="U105" s="323"/>
    </row>
    <row r="106" spans="1:21">
      <c r="B106" s="684"/>
      <c r="C106" s="182">
        <v>45395</v>
      </c>
      <c r="D106" s="151" t="s">
        <v>299</v>
      </c>
      <c r="E106" s="151"/>
      <c r="F106" s="323"/>
      <c r="H106" s="323"/>
      <c r="I106" s="323"/>
      <c r="J106" s="323"/>
      <c r="K106" s="323"/>
      <c r="L106" s="323"/>
      <c r="M106" s="323"/>
      <c r="N106" s="323"/>
      <c r="O106" s="323"/>
      <c r="P106" s="323"/>
      <c r="Q106" s="323"/>
      <c r="R106" s="323"/>
      <c r="S106" s="323"/>
      <c r="T106" s="323"/>
      <c r="U106" s="323"/>
    </row>
    <row r="107" spans="1:21">
      <c r="B107" s="684"/>
      <c r="C107" s="182">
        <v>45396</v>
      </c>
      <c r="D107" s="151" t="s">
        <v>288</v>
      </c>
      <c r="E107" s="151"/>
      <c r="F107" s="323"/>
      <c r="H107" s="323"/>
      <c r="I107" s="323"/>
      <c r="J107" s="323"/>
      <c r="K107" s="323"/>
      <c r="L107" s="323"/>
      <c r="M107" s="323"/>
      <c r="N107" s="323"/>
      <c r="O107" s="323"/>
      <c r="P107" s="323"/>
      <c r="Q107" s="323"/>
      <c r="R107" s="323"/>
      <c r="S107" s="323"/>
      <c r="T107" s="323"/>
      <c r="U107" s="323"/>
    </row>
    <row r="108" spans="1:21">
      <c r="B108" s="684"/>
      <c r="C108" s="182">
        <v>45397</v>
      </c>
      <c r="D108" s="151" t="s">
        <v>289</v>
      </c>
      <c r="E108" s="151"/>
      <c r="F108" s="323"/>
      <c r="H108" s="323"/>
      <c r="I108" s="323"/>
      <c r="J108" s="323"/>
      <c r="K108" s="323"/>
      <c r="L108" s="323"/>
      <c r="M108" s="323"/>
      <c r="N108" s="323"/>
      <c r="O108" s="323"/>
      <c r="P108" s="323"/>
      <c r="Q108" s="323"/>
      <c r="R108" s="323"/>
      <c r="S108" s="323"/>
      <c r="T108" s="323"/>
      <c r="U108" s="323"/>
    </row>
    <row r="109" spans="1:21">
      <c r="A109" s="278"/>
      <c r="B109" s="684"/>
      <c r="C109" s="182">
        <v>45398</v>
      </c>
      <c r="D109" s="151" t="s">
        <v>290</v>
      </c>
      <c r="E109" s="220"/>
      <c r="F109" s="280"/>
      <c r="G109" s="280"/>
      <c r="H109" s="323"/>
      <c r="I109" s="323"/>
      <c r="J109" s="323"/>
      <c r="K109" s="323"/>
      <c r="L109" s="323"/>
      <c r="M109" s="323"/>
      <c r="N109" s="323"/>
      <c r="O109" s="323"/>
      <c r="P109" s="323"/>
      <c r="Q109" s="323"/>
      <c r="R109" s="323"/>
      <c r="S109" s="323"/>
      <c r="T109" s="323"/>
      <c r="U109" s="323"/>
    </row>
    <row r="110" spans="1:21">
      <c r="B110" s="684"/>
      <c r="C110" s="182">
        <v>45399</v>
      </c>
      <c r="D110" s="151" t="s">
        <v>293</v>
      </c>
      <c r="E110" s="151"/>
      <c r="F110" s="323"/>
      <c r="H110" s="323"/>
      <c r="I110" s="323"/>
      <c r="J110" s="323"/>
      <c r="K110" s="323"/>
      <c r="L110" s="323"/>
      <c r="M110" s="323"/>
      <c r="N110" s="323"/>
      <c r="O110" s="323"/>
      <c r="P110" s="323"/>
      <c r="Q110" s="323"/>
      <c r="R110" s="323"/>
      <c r="S110" s="323"/>
      <c r="T110" s="323"/>
      <c r="U110" s="323"/>
    </row>
    <row r="111" spans="1:21">
      <c r="B111" s="684"/>
      <c r="C111" s="182">
        <v>45400</v>
      </c>
      <c r="D111" s="151" t="s">
        <v>294</v>
      </c>
      <c r="E111" s="151"/>
      <c r="F111" s="323"/>
      <c r="H111" s="323"/>
      <c r="I111" s="323"/>
      <c r="J111" s="323"/>
      <c r="K111" s="323"/>
      <c r="L111" s="323"/>
      <c r="M111" s="323"/>
      <c r="N111" s="323"/>
      <c r="O111" s="323"/>
      <c r="P111" s="323"/>
      <c r="Q111" s="323"/>
      <c r="R111" s="323"/>
      <c r="S111" s="323"/>
      <c r="T111" s="323"/>
      <c r="U111" s="323"/>
    </row>
    <row r="112" spans="1:21">
      <c r="B112" s="684"/>
      <c r="C112" s="182">
        <v>45401</v>
      </c>
      <c r="D112" s="151" t="s">
        <v>295</v>
      </c>
      <c r="E112" s="151"/>
      <c r="F112" s="323"/>
      <c r="H112" s="323"/>
      <c r="I112" s="323"/>
      <c r="J112" s="323"/>
      <c r="K112" s="323"/>
      <c r="L112" s="323"/>
      <c r="M112" s="323"/>
      <c r="N112" s="323"/>
      <c r="O112" s="323"/>
      <c r="P112" s="323"/>
      <c r="Q112" s="323"/>
      <c r="R112" s="323"/>
      <c r="S112" s="323"/>
      <c r="T112" s="323"/>
      <c r="U112" s="323"/>
    </row>
    <row r="113" spans="2:21">
      <c r="B113" s="684"/>
      <c r="C113" s="182">
        <v>45402</v>
      </c>
      <c r="D113" s="151" t="s">
        <v>299</v>
      </c>
      <c r="E113" s="151"/>
      <c r="F113" s="323"/>
      <c r="H113" s="323"/>
      <c r="I113" s="323"/>
      <c r="J113" s="323"/>
      <c r="K113" s="323"/>
      <c r="L113" s="323"/>
      <c r="M113" s="323"/>
      <c r="N113" s="323"/>
      <c r="O113" s="323"/>
      <c r="P113" s="323"/>
      <c r="Q113" s="323"/>
      <c r="R113" s="323"/>
      <c r="S113" s="323"/>
      <c r="T113" s="323"/>
      <c r="U113" s="323"/>
    </row>
    <row r="114" spans="2:21">
      <c r="B114" s="684"/>
      <c r="C114" s="182">
        <v>45403</v>
      </c>
      <c r="D114" s="151" t="s">
        <v>288</v>
      </c>
      <c r="E114" s="151"/>
      <c r="F114" s="323"/>
      <c r="H114" s="323"/>
      <c r="I114" s="323"/>
      <c r="J114" s="323"/>
      <c r="K114" s="323"/>
      <c r="L114" s="323"/>
      <c r="M114" s="323"/>
      <c r="N114" s="323"/>
      <c r="O114" s="323"/>
      <c r="P114" s="323"/>
      <c r="Q114" s="323"/>
      <c r="R114" s="323"/>
      <c r="S114" s="323"/>
      <c r="T114" s="323"/>
      <c r="U114" s="323"/>
    </row>
    <row r="115" spans="2:21">
      <c r="B115" s="684"/>
      <c r="C115" s="182">
        <v>45404</v>
      </c>
      <c r="D115" s="151" t="s">
        <v>289</v>
      </c>
      <c r="E115" s="151"/>
      <c r="F115" s="323"/>
      <c r="H115" s="323"/>
      <c r="I115" s="323"/>
      <c r="J115" s="323"/>
      <c r="K115" s="323"/>
      <c r="L115" s="323"/>
      <c r="M115" s="323"/>
      <c r="N115" s="323"/>
      <c r="O115" s="323"/>
      <c r="P115" s="323"/>
      <c r="Q115" s="323"/>
      <c r="R115" s="323"/>
      <c r="S115" s="323"/>
      <c r="T115" s="323"/>
      <c r="U115" s="323"/>
    </row>
    <row r="116" spans="2:21">
      <c r="B116" s="684"/>
      <c r="C116" s="182">
        <v>45405</v>
      </c>
      <c r="D116" s="151" t="s">
        <v>290</v>
      </c>
      <c r="E116" s="151"/>
      <c r="F116" s="280"/>
      <c r="G116" s="280"/>
      <c r="H116" s="323"/>
      <c r="I116" s="323"/>
      <c r="J116" s="323"/>
      <c r="K116" s="323"/>
      <c r="L116" s="323"/>
      <c r="M116" s="323"/>
      <c r="N116" s="323"/>
      <c r="O116" s="323"/>
      <c r="P116" s="323"/>
      <c r="Q116" s="323"/>
      <c r="R116" s="323"/>
      <c r="S116" s="323"/>
      <c r="T116" s="323"/>
      <c r="U116" s="323"/>
    </row>
    <row r="117" spans="2:21">
      <c r="B117" s="684"/>
      <c r="C117" s="182">
        <v>45406</v>
      </c>
      <c r="D117" s="151" t="s">
        <v>293</v>
      </c>
      <c r="E117" s="151"/>
      <c r="F117" s="323"/>
      <c r="H117" s="323"/>
      <c r="I117" s="323"/>
      <c r="J117" s="323"/>
      <c r="K117" s="323"/>
      <c r="L117" s="323"/>
      <c r="M117" s="323"/>
      <c r="N117" s="323"/>
      <c r="O117" s="323"/>
      <c r="P117" s="323"/>
      <c r="Q117" s="323"/>
      <c r="R117" s="323"/>
      <c r="S117" s="323"/>
      <c r="T117" s="323"/>
      <c r="U117" s="323"/>
    </row>
    <row r="118" spans="2:21">
      <c r="B118" s="684"/>
      <c r="C118" s="182">
        <v>45407</v>
      </c>
      <c r="D118" s="151" t="s">
        <v>294</v>
      </c>
      <c r="E118" s="151"/>
      <c r="F118" s="323"/>
      <c r="H118" s="323"/>
      <c r="I118" s="323"/>
      <c r="J118" s="323"/>
      <c r="K118" s="323"/>
      <c r="L118" s="323"/>
      <c r="M118" s="323"/>
      <c r="N118" s="323"/>
      <c r="O118" s="323"/>
      <c r="P118" s="323"/>
      <c r="Q118" s="323"/>
      <c r="R118" s="323"/>
      <c r="S118" s="323"/>
      <c r="T118" s="323"/>
      <c r="U118" s="323"/>
    </row>
    <row r="119" spans="2:21">
      <c r="B119" s="684"/>
      <c r="C119" s="182">
        <v>45408</v>
      </c>
      <c r="D119" s="151" t="s">
        <v>295</v>
      </c>
      <c r="E119" s="151"/>
      <c r="F119" s="323"/>
      <c r="H119" s="323"/>
      <c r="I119" s="323"/>
      <c r="J119" s="323"/>
      <c r="K119" s="323"/>
      <c r="L119" s="323"/>
      <c r="M119" s="323"/>
      <c r="N119" s="323"/>
      <c r="O119" s="323"/>
      <c r="P119" s="323"/>
      <c r="Q119" s="323"/>
      <c r="R119" s="323"/>
      <c r="S119" s="323"/>
      <c r="T119" s="323"/>
      <c r="U119" s="323"/>
    </row>
    <row r="120" spans="2:21">
      <c r="B120" s="684"/>
      <c r="C120" s="182">
        <v>45409</v>
      </c>
      <c r="D120" s="151" t="s">
        <v>299</v>
      </c>
      <c r="E120" s="151"/>
      <c r="F120" s="323"/>
      <c r="H120" s="323"/>
      <c r="I120" s="323"/>
      <c r="J120" s="323"/>
      <c r="K120" s="323"/>
      <c r="L120" s="323"/>
      <c r="M120" s="323"/>
      <c r="N120" s="323"/>
      <c r="O120" s="323"/>
      <c r="P120" s="323"/>
      <c r="Q120" s="323"/>
      <c r="R120" s="323"/>
      <c r="S120" s="323"/>
      <c r="T120" s="323"/>
      <c r="U120" s="323"/>
    </row>
    <row r="121" spans="2:21">
      <c r="B121" s="684"/>
      <c r="C121" s="182">
        <v>45410</v>
      </c>
      <c r="D121" s="151" t="s">
        <v>288</v>
      </c>
      <c r="E121" s="151"/>
      <c r="F121" s="323"/>
      <c r="H121" s="323"/>
      <c r="I121" s="323"/>
      <c r="J121" s="323"/>
      <c r="K121" s="323"/>
      <c r="L121" s="323"/>
      <c r="M121" s="323"/>
      <c r="N121" s="323"/>
      <c r="O121" s="323"/>
      <c r="P121" s="323"/>
      <c r="Q121" s="323"/>
      <c r="R121" s="323"/>
      <c r="S121" s="323"/>
      <c r="T121" s="323"/>
      <c r="U121" s="323"/>
    </row>
    <row r="122" spans="2:21">
      <c r="B122" s="684"/>
      <c r="C122" s="182">
        <v>45411</v>
      </c>
      <c r="D122" s="151" t="s">
        <v>289</v>
      </c>
      <c r="E122" s="151"/>
      <c r="F122" s="323"/>
      <c r="H122" s="323"/>
      <c r="I122" s="323"/>
      <c r="J122" s="323"/>
      <c r="K122" s="323"/>
      <c r="L122" s="323"/>
      <c r="M122" s="323"/>
      <c r="N122" s="323"/>
      <c r="O122" s="323"/>
      <c r="P122" s="323"/>
      <c r="Q122" s="323"/>
      <c r="R122" s="323"/>
      <c r="S122" s="323"/>
      <c r="T122" s="323"/>
      <c r="U122" s="323"/>
    </row>
    <row r="123" spans="2:21">
      <c r="B123" s="684"/>
      <c r="C123" s="182">
        <v>45412</v>
      </c>
      <c r="D123" s="151" t="s">
        <v>290</v>
      </c>
      <c r="E123" s="151"/>
      <c r="F123" s="323"/>
      <c r="H123" s="323"/>
      <c r="I123" s="323"/>
      <c r="J123" s="323"/>
      <c r="K123" s="323"/>
      <c r="L123" s="323"/>
      <c r="M123" s="323"/>
      <c r="N123" s="323"/>
      <c r="O123" s="323"/>
      <c r="P123" s="323"/>
      <c r="Q123" s="323"/>
      <c r="R123" s="323"/>
      <c r="S123" s="323"/>
      <c r="T123" s="323"/>
      <c r="U123" s="323"/>
    </row>
    <row r="124" spans="2:21">
      <c r="B124" s="685" t="s">
        <v>112</v>
      </c>
      <c r="C124" s="182">
        <v>45413</v>
      </c>
      <c r="D124" s="151" t="s">
        <v>293</v>
      </c>
      <c r="E124" s="151"/>
      <c r="F124" s="323"/>
      <c r="H124" s="323"/>
      <c r="I124" s="323"/>
      <c r="J124" s="323"/>
      <c r="K124" s="323"/>
      <c r="L124" s="323"/>
      <c r="M124" s="323"/>
      <c r="N124" s="323"/>
      <c r="O124" s="323"/>
      <c r="P124" s="323"/>
      <c r="Q124" s="323"/>
      <c r="R124" s="323"/>
      <c r="S124" s="323"/>
      <c r="T124" s="323"/>
      <c r="U124" s="323"/>
    </row>
    <row r="125" spans="2:21">
      <c r="B125" s="685"/>
      <c r="C125" s="182">
        <v>45414</v>
      </c>
      <c r="D125" s="151" t="s">
        <v>294</v>
      </c>
      <c r="E125" s="151"/>
      <c r="F125" s="323"/>
      <c r="H125" s="323"/>
      <c r="I125" s="323"/>
      <c r="J125" s="323"/>
      <c r="K125" s="323"/>
      <c r="L125" s="323"/>
      <c r="M125" s="323"/>
      <c r="N125" s="323"/>
      <c r="O125" s="323"/>
      <c r="P125" s="323"/>
      <c r="Q125" s="323"/>
      <c r="R125" s="323"/>
      <c r="S125" s="323"/>
      <c r="T125" s="323"/>
      <c r="U125" s="323"/>
    </row>
    <row r="126" spans="2:21">
      <c r="B126" s="685"/>
      <c r="C126" s="182">
        <v>45415</v>
      </c>
      <c r="D126" s="151" t="s">
        <v>295</v>
      </c>
      <c r="E126" s="151"/>
      <c r="F126" s="323"/>
      <c r="H126" s="323"/>
      <c r="I126" s="323"/>
      <c r="J126" s="323"/>
      <c r="K126" s="323"/>
      <c r="L126" s="323"/>
      <c r="M126" s="323"/>
      <c r="N126" s="323"/>
      <c r="O126" s="323"/>
      <c r="P126" s="323"/>
      <c r="Q126" s="323"/>
      <c r="R126" s="323"/>
      <c r="S126" s="323"/>
      <c r="T126" s="323"/>
      <c r="U126" s="323"/>
    </row>
    <row r="127" spans="2:21">
      <c r="B127" s="685"/>
      <c r="C127" s="182">
        <v>45416</v>
      </c>
      <c r="D127" s="151" t="s">
        <v>299</v>
      </c>
      <c r="E127" s="151"/>
      <c r="F127" s="323"/>
      <c r="H127" s="323"/>
      <c r="I127" s="323"/>
      <c r="J127" s="323"/>
      <c r="K127" s="323"/>
      <c r="L127" s="323"/>
      <c r="M127" s="323"/>
      <c r="N127" s="323"/>
      <c r="O127" s="323"/>
      <c r="P127" s="323"/>
      <c r="Q127" s="323"/>
      <c r="R127" s="323"/>
      <c r="S127" s="323"/>
      <c r="T127" s="323"/>
      <c r="U127" s="323"/>
    </row>
    <row r="128" spans="2:21">
      <c r="B128" s="685"/>
      <c r="C128" s="182">
        <v>45417</v>
      </c>
      <c r="D128" s="151" t="s">
        <v>288</v>
      </c>
      <c r="E128" s="151"/>
      <c r="F128" s="323"/>
      <c r="H128" s="323"/>
      <c r="I128" s="323"/>
      <c r="J128" s="323"/>
      <c r="K128" s="323"/>
      <c r="L128" s="323"/>
      <c r="M128" s="323"/>
      <c r="N128" s="323"/>
      <c r="O128" s="323"/>
      <c r="P128" s="323"/>
      <c r="Q128" s="323"/>
      <c r="R128" s="323"/>
      <c r="S128" s="323"/>
      <c r="T128" s="323"/>
      <c r="U128" s="323"/>
    </row>
    <row r="129" spans="1:21">
      <c r="B129" s="685"/>
      <c r="C129" s="182">
        <v>45418</v>
      </c>
      <c r="D129" s="151" t="s">
        <v>289</v>
      </c>
      <c r="E129" s="151"/>
      <c r="F129" s="323"/>
      <c r="H129" s="323"/>
      <c r="I129" s="323"/>
      <c r="J129" s="323"/>
      <c r="K129" s="323"/>
      <c r="L129" s="323"/>
      <c r="M129" s="323"/>
      <c r="N129" s="323"/>
      <c r="O129" s="323"/>
      <c r="P129" s="323"/>
      <c r="Q129" s="323"/>
      <c r="R129" s="323"/>
      <c r="S129" s="323"/>
      <c r="T129" s="323"/>
      <c r="U129" s="323"/>
    </row>
    <row r="130" spans="1:21" ht="27.95">
      <c r="A130" s="278" t="s">
        <v>314</v>
      </c>
      <c r="B130" s="685"/>
      <c r="C130" s="322">
        <v>45419</v>
      </c>
      <c r="D130" s="151" t="s">
        <v>290</v>
      </c>
      <c r="E130" s="220" t="s">
        <v>258</v>
      </c>
      <c r="F130" s="280" t="s">
        <v>461</v>
      </c>
      <c r="G130" s="280" t="s">
        <v>457</v>
      </c>
      <c r="H130" s="323"/>
      <c r="I130" s="323"/>
      <c r="J130" s="323"/>
      <c r="K130" s="323"/>
      <c r="L130" s="323"/>
      <c r="M130" s="323"/>
      <c r="N130" s="323"/>
      <c r="O130" s="323"/>
      <c r="P130" s="323"/>
      <c r="Q130" s="323"/>
      <c r="R130" s="323"/>
      <c r="S130" s="323"/>
      <c r="T130" s="323"/>
      <c r="U130" s="323"/>
    </row>
    <row r="131" spans="1:21">
      <c r="B131" s="685"/>
      <c r="C131" s="182">
        <v>45420</v>
      </c>
      <c r="D131" s="151" t="s">
        <v>293</v>
      </c>
      <c r="E131" s="151"/>
      <c r="F131" s="323"/>
      <c r="H131" s="323"/>
      <c r="I131" s="323"/>
      <c r="J131" s="323"/>
      <c r="K131" s="323"/>
      <c r="L131" s="323"/>
      <c r="M131" s="323"/>
      <c r="N131" s="323"/>
      <c r="O131" s="323"/>
      <c r="P131" s="323"/>
      <c r="Q131" s="323"/>
      <c r="R131" s="323"/>
      <c r="S131" s="323"/>
      <c r="T131" s="323"/>
      <c r="U131" s="323"/>
    </row>
    <row r="132" spans="1:21">
      <c r="B132" s="685"/>
      <c r="C132" s="182">
        <v>45421</v>
      </c>
      <c r="D132" s="151" t="s">
        <v>294</v>
      </c>
      <c r="E132" s="151"/>
      <c r="F132" s="323"/>
      <c r="H132" s="323"/>
      <c r="I132" s="323"/>
      <c r="J132" s="323"/>
      <c r="K132" s="323"/>
      <c r="L132" s="323"/>
      <c r="M132" s="323"/>
      <c r="N132" s="323"/>
      <c r="O132" s="323"/>
      <c r="P132" s="323"/>
      <c r="Q132" s="323"/>
      <c r="R132" s="323"/>
      <c r="S132" s="323"/>
      <c r="T132" s="323"/>
      <c r="U132" s="323"/>
    </row>
    <row r="133" spans="1:21">
      <c r="B133" s="685"/>
      <c r="C133" s="182">
        <v>45422</v>
      </c>
      <c r="D133" s="151" t="s">
        <v>295</v>
      </c>
      <c r="E133" s="151"/>
      <c r="F133" s="323"/>
      <c r="H133" s="323"/>
      <c r="I133" s="323"/>
      <c r="J133" s="323"/>
      <c r="K133" s="323"/>
      <c r="L133" s="323"/>
      <c r="M133" s="323"/>
      <c r="N133" s="323"/>
      <c r="O133" s="323"/>
      <c r="P133" s="323"/>
      <c r="Q133" s="323"/>
      <c r="R133" s="323"/>
      <c r="S133" s="323"/>
      <c r="T133" s="323"/>
      <c r="U133" s="323"/>
    </row>
    <row r="134" spans="1:21">
      <c r="B134" s="685"/>
      <c r="C134" s="182">
        <v>45423</v>
      </c>
      <c r="D134" s="151" t="s">
        <v>299</v>
      </c>
      <c r="E134" s="151"/>
      <c r="F134" s="323"/>
      <c r="H134" s="323"/>
      <c r="I134" s="323"/>
      <c r="J134" s="323"/>
      <c r="K134" s="323"/>
      <c r="L134" s="323"/>
      <c r="M134" s="323"/>
      <c r="N134" s="323"/>
      <c r="O134" s="323"/>
      <c r="P134" s="323"/>
      <c r="Q134" s="323"/>
      <c r="R134" s="323"/>
      <c r="S134" s="323"/>
      <c r="T134" s="323"/>
      <c r="U134" s="323"/>
    </row>
    <row r="135" spans="1:21">
      <c r="B135" s="685"/>
      <c r="C135" s="182">
        <v>45424</v>
      </c>
      <c r="D135" s="151" t="s">
        <v>288</v>
      </c>
      <c r="E135" s="151"/>
      <c r="F135" s="323"/>
      <c r="H135" s="323"/>
      <c r="I135" s="323"/>
      <c r="J135" s="323"/>
      <c r="K135" s="323"/>
      <c r="L135" s="323"/>
      <c r="M135" s="323"/>
      <c r="N135" s="323"/>
      <c r="O135" s="323"/>
      <c r="P135" s="323"/>
      <c r="Q135" s="323"/>
      <c r="R135" s="323"/>
      <c r="S135" s="323"/>
      <c r="T135" s="323"/>
      <c r="U135" s="323"/>
    </row>
    <row r="136" spans="1:21">
      <c r="B136" s="685"/>
      <c r="C136" s="182">
        <v>45425</v>
      </c>
      <c r="D136" s="151" t="s">
        <v>289</v>
      </c>
      <c r="E136" s="151"/>
      <c r="F136" s="323"/>
      <c r="H136" s="323"/>
      <c r="I136" s="323"/>
      <c r="J136" s="323"/>
      <c r="K136" s="323"/>
      <c r="L136" s="323"/>
      <c r="M136" s="323"/>
      <c r="N136" s="323"/>
      <c r="O136" s="323"/>
      <c r="P136" s="323"/>
      <c r="Q136" s="323"/>
      <c r="R136" s="323"/>
      <c r="S136" s="323"/>
      <c r="T136" s="323"/>
      <c r="U136" s="323"/>
    </row>
    <row r="137" spans="1:21">
      <c r="B137" s="685"/>
      <c r="C137" s="182">
        <v>45426</v>
      </c>
      <c r="D137" s="151" t="s">
        <v>290</v>
      </c>
      <c r="E137" s="151"/>
      <c r="F137" s="323"/>
      <c r="H137" s="323"/>
      <c r="I137" s="323"/>
      <c r="J137" s="323"/>
      <c r="K137" s="323"/>
      <c r="L137" s="323"/>
      <c r="M137" s="323"/>
      <c r="N137" s="323"/>
      <c r="O137" s="323"/>
      <c r="P137" s="323"/>
      <c r="Q137" s="323"/>
      <c r="R137" s="323"/>
      <c r="S137" s="323"/>
      <c r="T137" s="323"/>
      <c r="U137" s="323"/>
    </row>
    <row r="138" spans="1:21">
      <c r="B138" s="685"/>
      <c r="C138" s="182">
        <v>45427</v>
      </c>
      <c r="D138" s="151" t="s">
        <v>293</v>
      </c>
      <c r="E138" s="151"/>
      <c r="F138" s="323"/>
      <c r="H138" s="323"/>
      <c r="I138" s="323"/>
      <c r="J138" s="323"/>
      <c r="K138" s="323"/>
      <c r="L138" s="323"/>
      <c r="M138" s="323"/>
      <c r="N138" s="323"/>
      <c r="O138" s="323"/>
      <c r="P138" s="323"/>
      <c r="Q138" s="323"/>
      <c r="R138" s="323"/>
      <c r="S138" s="323"/>
      <c r="T138" s="323"/>
      <c r="U138" s="323"/>
    </row>
    <row r="139" spans="1:21">
      <c r="B139" s="685"/>
      <c r="C139" s="182">
        <v>45428</v>
      </c>
      <c r="D139" s="151" t="s">
        <v>294</v>
      </c>
      <c r="E139" s="151"/>
      <c r="F139" s="323"/>
      <c r="H139" s="323"/>
      <c r="I139" s="323"/>
      <c r="J139" s="323"/>
      <c r="K139" s="323"/>
      <c r="L139" s="323"/>
      <c r="M139" s="323"/>
      <c r="N139" s="323"/>
      <c r="O139" s="323"/>
      <c r="P139" s="323"/>
      <c r="Q139" s="323"/>
      <c r="R139" s="323"/>
      <c r="S139" s="323"/>
      <c r="T139" s="323"/>
      <c r="U139" s="323"/>
    </row>
    <row r="140" spans="1:21" ht="170.25" customHeight="1">
      <c r="B140" s="685"/>
      <c r="C140" s="182">
        <v>45429</v>
      </c>
      <c r="D140" s="151" t="s">
        <v>295</v>
      </c>
      <c r="E140" s="151"/>
      <c r="F140" s="323"/>
      <c r="H140" s="280" t="s">
        <v>462</v>
      </c>
      <c r="I140" s="323"/>
      <c r="J140" s="359" t="s">
        <v>463</v>
      </c>
      <c r="K140" s="323"/>
      <c r="L140" s="323"/>
      <c r="M140" s="323"/>
      <c r="N140" s="323"/>
      <c r="O140" s="323"/>
      <c r="P140" s="323"/>
      <c r="Q140" s="323"/>
      <c r="R140" s="323"/>
      <c r="S140" s="323"/>
      <c r="T140" s="323"/>
      <c r="U140" s="323"/>
    </row>
    <row r="141" spans="1:21">
      <c r="B141" s="685"/>
      <c r="C141" s="182">
        <v>45430</v>
      </c>
      <c r="D141" s="151" t="s">
        <v>299</v>
      </c>
      <c r="E141" s="151"/>
      <c r="F141" s="323"/>
      <c r="H141" s="323"/>
      <c r="I141" s="323"/>
      <c r="J141" s="323"/>
      <c r="K141" s="323"/>
      <c r="L141" s="323"/>
      <c r="M141" s="323"/>
      <c r="N141" s="323"/>
      <c r="O141" s="323"/>
      <c r="P141" s="323"/>
      <c r="Q141" s="323"/>
      <c r="R141" s="323"/>
      <c r="S141" s="323"/>
      <c r="T141" s="323"/>
      <c r="U141" s="323"/>
    </row>
    <row r="142" spans="1:21">
      <c r="B142" s="685"/>
      <c r="C142" s="182">
        <v>45431</v>
      </c>
      <c r="D142" s="151" t="s">
        <v>288</v>
      </c>
      <c r="E142" s="151"/>
      <c r="F142" s="323"/>
      <c r="H142" s="323"/>
      <c r="I142" s="323"/>
      <c r="J142" s="323"/>
      <c r="K142" s="323"/>
      <c r="L142" s="323"/>
      <c r="M142" s="323"/>
      <c r="N142" s="323"/>
      <c r="O142" s="323"/>
      <c r="P142" s="323"/>
      <c r="Q142" s="323"/>
      <c r="R142" s="323"/>
      <c r="S142" s="323"/>
      <c r="T142" s="323"/>
      <c r="U142" s="323"/>
    </row>
    <row r="143" spans="1:21">
      <c r="B143" s="685"/>
      <c r="C143" s="182">
        <v>45432</v>
      </c>
      <c r="D143" s="151" t="s">
        <v>289</v>
      </c>
      <c r="E143" s="151"/>
      <c r="F143" s="323"/>
      <c r="H143" s="323"/>
      <c r="I143" s="323"/>
      <c r="J143" s="323"/>
      <c r="K143" s="323"/>
      <c r="L143" s="323"/>
      <c r="M143" s="323"/>
      <c r="N143" s="323"/>
      <c r="O143" s="323"/>
      <c r="P143" s="323"/>
      <c r="Q143" s="323"/>
      <c r="R143" s="323"/>
      <c r="S143" s="323"/>
      <c r="T143" s="323"/>
      <c r="U143" s="323"/>
    </row>
    <row r="144" spans="1:21">
      <c r="B144" s="685"/>
      <c r="C144" s="182">
        <v>45433</v>
      </c>
      <c r="D144" s="151" t="s">
        <v>290</v>
      </c>
      <c r="E144" s="151"/>
      <c r="F144" s="323"/>
      <c r="H144" s="323"/>
      <c r="I144" s="323"/>
      <c r="J144" s="323"/>
      <c r="K144" s="323"/>
      <c r="L144" s="323"/>
      <c r="M144" s="323"/>
      <c r="N144" s="323"/>
      <c r="O144" s="323"/>
      <c r="P144" s="323"/>
      <c r="Q144" s="323"/>
      <c r="R144" s="323"/>
      <c r="S144" s="323"/>
      <c r="T144" s="323"/>
      <c r="U144" s="323"/>
    </row>
    <row r="145" spans="2:21">
      <c r="B145" s="685"/>
      <c r="C145" s="182">
        <v>45434</v>
      </c>
      <c r="D145" s="151" t="s">
        <v>293</v>
      </c>
      <c r="E145" s="151"/>
      <c r="F145" s="323"/>
      <c r="H145" s="323"/>
      <c r="I145" s="323"/>
      <c r="J145" s="323"/>
      <c r="K145" s="323"/>
      <c r="L145" s="323"/>
      <c r="M145" s="323"/>
      <c r="N145" s="323"/>
      <c r="O145" s="323"/>
      <c r="P145" s="323"/>
      <c r="Q145" s="323"/>
      <c r="R145" s="323"/>
      <c r="S145" s="323"/>
      <c r="T145" s="323"/>
      <c r="U145" s="323"/>
    </row>
    <row r="146" spans="2:21">
      <c r="B146" s="685"/>
      <c r="C146" s="182">
        <v>45435</v>
      </c>
      <c r="D146" s="151" t="s">
        <v>294</v>
      </c>
      <c r="E146" s="151"/>
      <c r="F146" s="323"/>
      <c r="H146" s="323"/>
      <c r="I146" s="323"/>
      <c r="J146" s="323"/>
      <c r="K146" s="323"/>
      <c r="L146" s="323"/>
      <c r="M146" s="323"/>
      <c r="N146" s="323"/>
      <c r="O146" s="323"/>
      <c r="P146" s="323"/>
      <c r="Q146" s="323"/>
      <c r="R146" s="323"/>
      <c r="S146" s="323"/>
      <c r="T146" s="323"/>
      <c r="U146" s="323"/>
    </row>
    <row r="147" spans="2:21">
      <c r="B147" s="685"/>
      <c r="C147" s="182">
        <v>45436</v>
      </c>
      <c r="D147" s="151" t="s">
        <v>295</v>
      </c>
      <c r="E147" s="151"/>
      <c r="F147" s="323"/>
      <c r="H147" s="323"/>
      <c r="I147" s="323"/>
      <c r="J147" s="323"/>
      <c r="K147" s="323"/>
      <c r="L147" s="323"/>
      <c r="M147" s="323"/>
      <c r="N147" s="323"/>
      <c r="O147" s="323"/>
      <c r="P147" s="323"/>
      <c r="Q147" s="323"/>
      <c r="R147" s="323"/>
      <c r="S147" s="323"/>
      <c r="T147" s="323"/>
      <c r="U147" s="323"/>
    </row>
    <row r="148" spans="2:21">
      <c r="B148" s="685"/>
      <c r="C148" s="182">
        <v>45437</v>
      </c>
      <c r="D148" s="151" t="s">
        <v>299</v>
      </c>
      <c r="E148" s="151"/>
      <c r="F148" s="323"/>
      <c r="H148" s="323"/>
      <c r="I148" s="323"/>
      <c r="J148" s="323"/>
      <c r="K148" s="323"/>
      <c r="L148" s="323"/>
      <c r="M148" s="323"/>
      <c r="N148" s="323"/>
      <c r="O148" s="323"/>
      <c r="P148" s="323"/>
      <c r="Q148" s="323"/>
      <c r="R148" s="323"/>
      <c r="S148" s="323"/>
      <c r="T148" s="323"/>
      <c r="U148" s="323"/>
    </row>
    <row r="149" spans="2:21">
      <c r="B149" s="685"/>
      <c r="C149" s="182">
        <v>45438</v>
      </c>
      <c r="D149" s="151" t="s">
        <v>288</v>
      </c>
      <c r="E149" s="151"/>
      <c r="F149" s="323"/>
      <c r="H149" s="323"/>
      <c r="I149" s="323"/>
      <c r="J149" s="323"/>
      <c r="K149" s="323"/>
      <c r="L149" s="323"/>
      <c r="M149" s="323"/>
      <c r="N149" s="323"/>
      <c r="O149" s="323"/>
      <c r="P149" s="323"/>
      <c r="Q149" s="323"/>
      <c r="R149" s="323"/>
      <c r="S149" s="323"/>
      <c r="T149" s="323"/>
      <c r="U149" s="323"/>
    </row>
    <row r="150" spans="2:21">
      <c r="B150" s="685"/>
      <c r="C150" s="182">
        <v>45439</v>
      </c>
      <c r="D150" s="151" t="s">
        <v>289</v>
      </c>
      <c r="E150" s="151"/>
      <c r="F150" s="323"/>
      <c r="H150" s="323"/>
      <c r="I150" s="323"/>
      <c r="J150" s="323"/>
      <c r="K150" s="323"/>
      <c r="L150" s="323"/>
      <c r="M150" s="323"/>
      <c r="N150" s="323"/>
      <c r="O150" s="323"/>
      <c r="P150" s="323"/>
      <c r="Q150" s="323"/>
      <c r="R150" s="323"/>
      <c r="S150" s="323"/>
      <c r="T150" s="323"/>
      <c r="U150" s="323"/>
    </row>
    <row r="151" spans="2:21">
      <c r="B151" s="685"/>
      <c r="C151" s="182">
        <v>45440</v>
      </c>
      <c r="D151" s="151" t="s">
        <v>290</v>
      </c>
      <c r="E151" s="151"/>
      <c r="F151" s="323"/>
      <c r="H151" s="323"/>
      <c r="I151" s="323"/>
      <c r="J151" s="323"/>
      <c r="K151" s="323"/>
      <c r="L151" s="323"/>
      <c r="M151" s="323"/>
      <c r="N151" s="323"/>
      <c r="O151" s="323"/>
      <c r="P151" s="323"/>
      <c r="Q151" s="323"/>
      <c r="R151" s="323"/>
      <c r="S151" s="323"/>
      <c r="T151" s="323"/>
      <c r="U151" s="323"/>
    </row>
    <row r="152" spans="2:21">
      <c r="B152" s="685"/>
      <c r="C152" s="182">
        <v>45441</v>
      </c>
      <c r="D152" s="151" t="s">
        <v>293</v>
      </c>
      <c r="E152" s="151"/>
      <c r="F152" s="323"/>
      <c r="H152" s="323"/>
      <c r="I152" s="323"/>
      <c r="J152" s="323"/>
      <c r="K152" s="323"/>
      <c r="L152" s="323"/>
      <c r="M152" s="323"/>
      <c r="N152" s="323"/>
      <c r="O152" s="323"/>
      <c r="P152" s="323"/>
      <c r="Q152" s="323"/>
      <c r="R152" s="323"/>
      <c r="S152" s="323"/>
      <c r="T152" s="323"/>
      <c r="U152" s="323"/>
    </row>
    <row r="153" spans="2:21">
      <c r="B153" s="685"/>
      <c r="C153" s="182">
        <v>45442</v>
      </c>
      <c r="D153" s="151" t="s">
        <v>294</v>
      </c>
      <c r="E153" s="151"/>
      <c r="F153" s="323"/>
      <c r="H153" s="323"/>
      <c r="I153" s="323"/>
      <c r="J153" s="323"/>
      <c r="K153" s="323"/>
      <c r="L153" s="323"/>
      <c r="M153" s="323"/>
      <c r="N153" s="323"/>
      <c r="O153" s="323"/>
      <c r="P153" s="323"/>
      <c r="Q153" s="323"/>
      <c r="R153" s="323"/>
      <c r="S153" s="323"/>
      <c r="T153" s="323"/>
      <c r="U153" s="323"/>
    </row>
    <row r="154" spans="2:21">
      <c r="B154" s="685"/>
      <c r="C154" s="182">
        <v>45443</v>
      </c>
      <c r="D154" s="151" t="s">
        <v>295</v>
      </c>
      <c r="E154" s="151"/>
      <c r="F154" s="323"/>
      <c r="H154" s="323"/>
      <c r="I154" s="323"/>
      <c r="J154" s="323"/>
      <c r="K154" s="323"/>
      <c r="L154" s="323"/>
      <c r="M154" s="323"/>
      <c r="N154" s="323"/>
      <c r="O154" s="323"/>
      <c r="P154" s="323"/>
      <c r="Q154" s="323"/>
      <c r="R154" s="323"/>
      <c r="S154" s="323"/>
      <c r="T154" s="323"/>
      <c r="U154" s="323"/>
    </row>
    <row r="155" spans="2:21">
      <c r="B155" s="679" t="s">
        <v>113</v>
      </c>
      <c r="C155" s="182">
        <v>45444</v>
      </c>
      <c r="D155" s="151" t="s">
        <v>299</v>
      </c>
      <c r="E155" s="151"/>
      <c r="F155" s="323"/>
      <c r="H155" s="323"/>
      <c r="I155" s="323"/>
      <c r="J155" s="323"/>
      <c r="K155" s="323"/>
      <c r="L155" s="323"/>
      <c r="M155" s="323"/>
      <c r="N155" s="323"/>
      <c r="O155" s="323"/>
      <c r="P155" s="323"/>
      <c r="Q155" s="323"/>
      <c r="R155" s="323"/>
      <c r="S155" s="323"/>
      <c r="T155" s="323"/>
      <c r="U155" s="323"/>
    </row>
    <row r="156" spans="2:21">
      <c r="B156" s="679"/>
      <c r="C156" s="182">
        <v>45445</v>
      </c>
      <c r="D156" s="151" t="s">
        <v>288</v>
      </c>
      <c r="E156" s="151"/>
      <c r="F156" s="323"/>
      <c r="H156" s="323"/>
      <c r="I156" s="323"/>
      <c r="J156" s="323"/>
      <c r="K156" s="323"/>
      <c r="L156" s="323"/>
      <c r="M156" s="323"/>
      <c r="N156" s="323"/>
      <c r="O156" s="323"/>
      <c r="P156" s="323"/>
      <c r="Q156" s="323"/>
      <c r="R156" s="323"/>
      <c r="S156" s="323"/>
      <c r="T156" s="323"/>
      <c r="U156" s="323"/>
    </row>
    <row r="157" spans="2:21">
      <c r="B157" s="679"/>
      <c r="C157" s="182">
        <v>45446</v>
      </c>
      <c r="D157" s="151" t="s">
        <v>289</v>
      </c>
      <c r="E157" s="151"/>
      <c r="F157" s="323"/>
      <c r="H157" s="323"/>
      <c r="I157" s="323"/>
      <c r="J157" s="323"/>
      <c r="K157" s="323"/>
      <c r="L157" s="323"/>
      <c r="M157" s="323"/>
      <c r="N157" s="323"/>
      <c r="O157" s="323"/>
      <c r="P157" s="323"/>
      <c r="Q157" s="323"/>
      <c r="R157" s="323"/>
      <c r="S157" s="323"/>
      <c r="T157" s="323"/>
      <c r="U157" s="323"/>
    </row>
    <row r="158" spans="2:21">
      <c r="B158" s="679"/>
      <c r="C158" s="182">
        <v>45447</v>
      </c>
      <c r="D158" s="151" t="s">
        <v>290</v>
      </c>
      <c r="E158" s="151"/>
      <c r="F158" s="280"/>
      <c r="G158" s="280"/>
      <c r="H158" s="323"/>
      <c r="I158" s="323"/>
      <c r="J158" s="323"/>
      <c r="K158" s="323"/>
      <c r="L158" s="323"/>
      <c r="M158" s="323"/>
      <c r="N158" s="323"/>
      <c r="O158" s="323"/>
      <c r="P158" s="323"/>
      <c r="Q158" s="323"/>
      <c r="R158" s="323"/>
      <c r="S158" s="323"/>
      <c r="T158" s="323"/>
      <c r="U158" s="323"/>
    </row>
    <row r="159" spans="2:21">
      <c r="B159" s="679"/>
      <c r="C159" s="182">
        <v>45448</v>
      </c>
      <c r="D159" s="151" t="s">
        <v>293</v>
      </c>
      <c r="E159" s="151"/>
      <c r="F159" s="323"/>
      <c r="H159" s="323"/>
      <c r="I159" s="323"/>
      <c r="J159" s="323"/>
      <c r="K159" s="323"/>
      <c r="L159" s="323"/>
      <c r="M159" s="323"/>
      <c r="N159" s="323"/>
      <c r="O159" s="323"/>
      <c r="P159" s="323"/>
      <c r="Q159" s="323"/>
      <c r="R159" s="323"/>
      <c r="S159" s="323"/>
      <c r="T159" s="323"/>
      <c r="U159" s="323"/>
    </row>
    <row r="160" spans="2:21">
      <c r="B160" s="679"/>
      <c r="C160" s="182">
        <v>45449</v>
      </c>
      <c r="D160" s="151" t="s">
        <v>294</v>
      </c>
      <c r="E160" s="151"/>
      <c r="F160" s="323"/>
      <c r="H160" s="323"/>
      <c r="I160" s="323"/>
      <c r="J160" s="323"/>
      <c r="K160" s="323"/>
      <c r="L160" s="323"/>
      <c r="M160" s="323"/>
      <c r="N160" s="323"/>
      <c r="O160" s="323"/>
      <c r="P160" s="323"/>
      <c r="Q160" s="323"/>
      <c r="R160" s="323"/>
      <c r="S160" s="323"/>
      <c r="T160" s="323"/>
      <c r="U160" s="323"/>
    </row>
    <row r="161" spans="2:21">
      <c r="B161" s="679"/>
      <c r="C161" s="182">
        <v>45450</v>
      </c>
      <c r="D161" s="151" t="s">
        <v>295</v>
      </c>
      <c r="E161" s="151"/>
      <c r="F161" s="323"/>
      <c r="H161" s="323"/>
      <c r="I161" s="323"/>
      <c r="J161" s="323"/>
      <c r="K161" s="323"/>
      <c r="L161" s="323"/>
      <c r="M161" s="323"/>
      <c r="N161" s="323"/>
      <c r="O161" s="323"/>
      <c r="P161" s="323"/>
      <c r="Q161" s="323"/>
      <c r="R161" s="323"/>
      <c r="S161" s="323"/>
      <c r="T161" s="323"/>
      <c r="U161" s="323"/>
    </row>
    <row r="162" spans="2:21">
      <c r="B162" s="679"/>
      <c r="C162" s="182">
        <v>45451</v>
      </c>
      <c r="D162" s="151" t="s">
        <v>299</v>
      </c>
      <c r="E162" s="151"/>
      <c r="F162" s="323"/>
      <c r="H162" s="323"/>
      <c r="I162" s="323"/>
      <c r="J162" s="323"/>
      <c r="K162" s="323"/>
      <c r="L162" s="323"/>
      <c r="M162" s="323"/>
      <c r="N162" s="323"/>
      <c r="O162" s="323"/>
      <c r="P162" s="323"/>
      <c r="Q162" s="323"/>
      <c r="R162" s="323"/>
      <c r="S162" s="323"/>
      <c r="T162" s="323"/>
      <c r="U162" s="323"/>
    </row>
    <row r="163" spans="2:21">
      <c r="B163" s="679"/>
      <c r="C163" s="182">
        <v>45452</v>
      </c>
      <c r="D163" s="151" t="s">
        <v>288</v>
      </c>
      <c r="E163" s="151"/>
      <c r="F163" s="323"/>
      <c r="H163" s="323"/>
      <c r="I163" s="323"/>
      <c r="J163" s="323"/>
      <c r="K163" s="323"/>
      <c r="L163" s="323"/>
      <c r="M163" s="323"/>
      <c r="N163" s="323"/>
      <c r="O163" s="323"/>
      <c r="P163" s="323"/>
      <c r="Q163" s="323"/>
      <c r="R163" s="323"/>
      <c r="S163" s="323"/>
      <c r="T163" s="323"/>
      <c r="U163" s="323"/>
    </row>
    <row r="164" spans="2:21">
      <c r="B164" s="679"/>
      <c r="C164" s="182">
        <v>45453</v>
      </c>
      <c r="D164" s="151" t="s">
        <v>289</v>
      </c>
      <c r="E164" s="151"/>
      <c r="F164" s="323"/>
      <c r="H164" s="323"/>
      <c r="I164" s="323"/>
      <c r="J164" s="323"/>
      <c r="K164" s="323"/>
      <c r="L164" s="323"/>
      <c r="M164" s="323"/>
      <c r="N164" s="323"/>
      <c r="O164" s="323"/>
      <c r="P164" s="323"/>
      <c r="Q164" s="323"/>
      <c r="R164" s="323"/>
      <c r="S164" s="323"/>
      <c r="T164" s="323"/>
      <c r="U164" s="323"/>
    </row>
    <row r="165" spans="2:21">
      <c r="B165" s="679"/>
      <c r="C165" s="182">
        <v>45454</v>
      </c>
      <c r="D165" s="151" t="s">
        <v>290</v>
      </c>
      <c r="E165" s="151"/>
      <c r="F165" s="323"/>
      <c r="H165" s="323"/>
      <c r="I165" s="323"/>
      <c r="J165" s="323"/>
      <c r="K165" s="323"/>
      <c r="L165" s="323"/>
      <c r="M165" s="323"/>
      <c r="N165" s="323"/>
      <c r="O165" s="323"/>
      <c r="P165" s="323"/>
      <c r="Q165" s="323"/>
      <c r="R165" s="323"/>
      <c r="S165" s="323"/>
      <c r="T165" s="323"/>
      <c r="U165" s="323"/>
    </row>
    <row r="166" spans="2:21">
      <c r="B166" s="679"/>
      <c r="C166" s="182">
        <v>45455</v>
      </c>
      <c r="D166" s="151" t="s">
        <v>293</v>
      </c>
      <c r="E166" s="151"/>
      <c r="F166" s="323"/>
      <c r="H166" s="323"/>
      <c r="I166" s="323"/>
      <c r="J166" s="323"/>
      <c r="K166" s="323"/>
      <c r="L166" s="323"/>
      <c r="M166" s="323"/>
      <c r="N166" s="323"/>
      <c r="O166" s="323"/>
      <c r="P166" s="323"/>
      <c r="Q166" s="323"/>
      <c r="R166" s="323"/>
      <c r="S166" s="323"/>
      <c r="T166" s="323"/>
      <c r="U166" s="323"/>
    </row>
    <row r="167" spans="2:21">
      <c r="B167" s="679"/>
      <c r="C167" s="182">
        <v>45456</v>
      </c>
      <c r="D167" s="151" t="s">
        <v>294</v>
      </c>
      <c r="E167" s="151"/>
      <c r="F167" s="323"/>
      <c r="H167" s="323"/>
      <c r="I167" s="323"/>
      <c r="J167" s="323"/>
      <c r="K167" s="323"/>
      <c r="L167" s="323"/>
      <c r="M167" s="323"/>
      <c r="N167" s="323"/>
      <c r="O167" s="323"/>
      <c r="P167" s="323"/>
      <c r="Q167" s="323"/>
      <c r="R167" s="323"/>
      <c r="S167" s="323"/>
      <c r="T167" s="323"/>
      <c r="U167" s="323"/>
    </row>
    <row r="168" spans="2:21">
      <c r="B168" s="679"/>
      <c r="C168" s="182">
        <v>45457</v>
      </c>
      <c r="D168" s="151" t="s">
        <v>295</v>
      </c>
      <c r="E168" s="151"/>
      <c r="F168" s="323"/>
      <c r="H168" s="323"/>
      <c r="I168" s="323"/>
      <c r="J168" s="323"/>
      <c r="K168" s="323"/>
      <c r="L168" s="323"/>
      <c r="M168" s="323"/>
      <c r="N168" s="323"/>
      <c r="O168" s="323"/>
      <c r="P168" s="323"/>
      <c r="Q168" s="323"/>
      <c r="R168" s="323"/>
      <c r="S168" s="323"/>
      <c r="T168" s="323"/>
      <c r="U168" s="323"/>
    </row>
    <row r="169" spans="2:21">
      <c r="B169" s="679"/>
      <c r="C169" s="182">
        <v>45458</v>
      </c>
      <c r="D169" s="151" t="s">
        <v>299</v>
      </c>
      <c r="E169" s="151"/>
      <c r="F169" s="323"/>
      <c r="H169" s="323"/>
      <c r="I169" s="323"/>
      <c r="J169" s="323"/>
      <c r="K169" s="323"/>
      <c r="L169" s="323"/>
      <c r="M169" s="323"/>
      <c r="N169" s="323"/>
      <c r="O169" s="323"/>
      <c r="P169" s="323"/>
      <c r="Q169" s="323"/>
      <c r="R169" s="323"/>
      <c r="S169" s="323"/>
      <c r="T169" s="323"/>
      <c r="U169" s="323"/>
    </row>
    <row r="170" spans="2:21">
      <c r="B170" s="679"/>
      <c r="C170" s="182">
        <v>45459</v>
      </c>
      <c r="D170" s="151" t="s">
        <v>288</v>
      </c>
      <c r="E170" s="151"/>
      <c r="F170" s="323"/>
      <c r="H170" s="323"/>
      <c r="I170" s="323"/>
      <c r="J170" s="323"/>
      <c r="K170" s="323"/>
      <c r="L170" s="323"/>
      <c r="M170" s="323"/>
      <c r="N170" s="323"/>
      <c r="O170" s="323"/>
      <c r="P170" s="323"/>
      <c r="Q170" s="323"/>
      <c r="R170" s="323"/>
      <c r="S170" s="323"/>
      <c r="T170" s="323"/>
      <c r="U170" s="323"/>
    </row>
    <row r="171" spans="2:21">
      <c r="B171" s="679"/>
      <c r="C171" s="182">
        <v>45460</v>
      </c>
      <c r="D171" s="151" t="s">
        <v>289</v>
      </c>
      <c r="E171" s="151"/>
      <c r="F171" s="323"/>
      <c r="H171" s="323"/>
      <c r="I171" s="323"/>
      <c r="J171" s="323"/>
      <c r="K171" s="323"/>
      <c r="L171" s="323"/>
      <c r="M171" s="323"/>
      <c r="N171" s="323"/>
      <c r="O171" s="323"/>
      <c r="P171" s="323"/>
      <c r="Q171" s="323"/>
      <c r="R171" s="323"/>
      <c r="S171" s="323"/>
      <c r="T171" s="323"/>
      <c r="U171" s="323"/>
    </row>
    <row r="172" spans="2:21">
      <c r="B172" s="679"/>
      <c r="C172" s="182">
        <v>45461</v>
      </c>
      <c r="D172" s="151" t="s">
        <v>290</v>
      </c>
      <c r="E172" s="151"/>
      <c r="F172" s="323"/>
      <c r="H172" s="323"/>
      <c r="I172" s="323"/>
      <c r="J172" s="323"/>
      <c r="K172" s="323"/>
      <c r="L172" s="323"/>
      <c r="M172" s="323"/>
      <c r="N172" s="323"/>
      <c r="O172" s="323"/>
      <c r="P172" s="323"/>
      <c r="Q172" s="323"/>
      <c r="R172" s="323"/>
      <c r="S172" s="323"/>
      <c r="T172" s="323"/>
      <c r="U172" s="323"/>
    </row>
    <row r="173" spans="2:21">
      <c r="B173" s="679"/>
      <c r="C173" s="182">
        <v>45462</v>
      </c>
      <c r="D173" s="151" t="s">
        <v>293</v>
      </c>
      <c r="E173" s="151"/>
      <c r="F173" s="323"/>
      <c r="H173" s="323"/>
      <c r="I173" s="323"/>
      <c r="J173" s="323"/>
      <c r="K173" s="323"/>
      <c r="L173" s="323"/>
      <c r="M173" s="323"/>
      <c r="N173" s="323"/>
      <c r="O173" s="323"/>
      <c r="P173" s="323"/>
      <c r="Q173" s="323"/>
      <c r="R173" s="323"/>
      <c r="S173" s="323"/>
      <c r="T173" s="323"/>
      <c r="U173" s="323"/>
    </row>
    <row r="174" spans="2:21">
      <c r="B174" s="679"/>
      <c r="C174" s="182">
        <v>45463</v>
      </c>
      <c r="D174" s="151" t="s">
        <v>294</v>
      </c>
      <c r="E174" s="151"/>
      <c r="F174" s="323"/>
      <c r="H174" s="323"/>
      <c r="I174" s="323"/>
      <c r="J174" s="323"/>
      <c r="K174" s="323"/>
      <c r="L174" s="323"/>
      <c r="M174" s="323"/>
      <c r="N174" s="323"/>
      <c r="O174" s="323"/>
      <c r="P174" s="323"/>
      <c r="Q174" s="323"/>
      <c r="R174" s="323"/>
      <c r="S174" s="323"/>
      <c r="T174" s="323"/>
      <c r="U174" s="323"/>
    </row>
    <row r="175" spans="2:21">
      <c r="B175" s="679"/>
      <c r="C175" s="182">
        <v>45464</v>
      </c>
      <c r="D175" s="151" t="s">
        <v>295</v>
      </c>
      <c r="E175" s="151"/>
      <c r="F175" s="323"/>
      <c r="H175" s="323"/>
      <c r="I175" s="323"/>
      <c r="J175" s="323"/>
      <c r="K175" s="323"/>
      <c r="L175" s="323"/>
      <c r="M175" s="323"/>
      <c r="N175" s="323"/>
      <c r="O175" s="323"/>
      <c r="P175" s="323"/>
      <c r="Q175" s="323"/>
      <c r="R175" s="323"/>
      <c r="S175" s="323"/>
      <c r="T175" s="323"/>
      <c r="U175" s="323"/>
    </row>
    <row r="176" spans="2:21">
      <c r="B176" s="679"/>
      <c r="C176" s="182">
        <v>45465</v>
      </c>
      <c r="D176" s="151" t="s">
        <v>299</v>
      </c>
      <c r="E176" s="151"/>
      <c r="F176" s="323"/>
      <c r="H176" s="323"/>
      <c r="I176" s="323"/>
      <c r="J176" s="323"/>
      <c r="K176" s="323"/>
      <c r="L176" s="323"/>
      <c r="M176" s="323"/>
      <c r="N176" s="323"/>
      <c r="O176" s="323"/>
      <c r="P176" s="323"/>
      <c r="Q176" s="323"/>
      <c r="R176" s="323"/>
      <c r="S176" s="323"/>
      <c r="T176" s="323"/>
      <c r="U176" s="323"/>
    </row>
    <row r="177" spans="2:5">
      <c r="B177" s="679"/>
      <c r="C177" s="182">
        <v>45466</v>
      </c>
      <c r="D177" s="151" t="s">
        <v>288</v>
      </c>
      <c r="E177" s="151"/>
    </row>
    <row r="178" spans="2:5">
      <c r="B178" s="679"/>
      <c r="C178" s="182">
        <v>45467</v>
      </c>
      <c r="D178" s="151" t="s">
        <v>289</v>
      </c>
      <c r="E178" s="151"/>
    </row>
    <row r="179" spans="2:5">
      <c r="B179" s="679"/>
      <c r="C179" s="182">
        <v>45468</v>
      </c>
      <c r="D179" s="151" t="s">
        <v>290</v>
      </c>
      <c r="E179" s="151"/>
    </row>
    <row r="180" spans="2:5">
      <c r="B180" s="679"/>
      <c r="C180" s="182">
        <v>45469</v>
      </c>
      <c r="D180" s="151" t="s">
        <v>293</v>
      </c>
      <c r="E180" s="151"/>
    </row>
    <row r="181" spans="2:5">
      <c r="B181" s="679"/>
      <c r="C181" s="182">
        <v>45470</v>
      </c>
      <c r="D181" s="151" t="s">
        <v>294</v>
      </c>
      <c r="E181" s="151"/>
    </row>
    <row r="182" spans="2:5">
      <c r="B182" s="679"/>
      <c r="C182" s="182">
        <v>45471</v>
      </c>
      <c r="D182" s="151" t="s">
        <v>295</v>
      </c>
      <c r="E182" s="151"/>
    </row>
    <row r="183" spans="2:5">
      <c r="B183" s="679"/>
      <c r="C183" s="182">
        <v>45472</v>
      </c>
      <c r="D183" s="151" t="s">
        <v>299</v>
      </c>
      <c r="E183" s="151"/>
    </row>
    <row r="184" spans="2:5">
      <c r="B184" s="679"/>
      <c r="C184" s="182">
        <v>45473</v>
      </c>
      <c r="D184" s="151" t="s">
        <v>288</v>
      </c>
      <c r="E184" s="151"/>
    </row>
    <row r="185" spans="2:5">
      <c r="B185" s="680" t="s">
        <v>114</v>
      </c>
      <c r="C185" s="182">
        <v>45474</v>
      </c>
      <c r="D185" s="151" t="s">
        <v>289</v>
      </c>
      <c r="E185" s="151"/>
    </row>
    <row r="186" spans="2:5">
      <c r="B186" s="680"/>
      <c r="C186" s="182">
        <v>45475</v>
      </c>
      <c r="D186" s="151" t="s">
        <v>290</v>
      </c>
      <c r="E186" s="151"/>
    </row>
    <row r="187" spans="2:5">
      <c r="B187" s="680"/>
      <c r="C187" s="182">
        <v>45476</v>
      </c>
      <c r="D187" s="151" t="s">
        <v>293</v>
      </c>
      <c r="E187" s="151"/>
    </row>
    <row r="188" spans="2:5">
      <c r="B188" s="680"/>
      <c r="C188" s="182">
        <v>45477</v>
      </c>
      <c r="D188" s="151" t="s">
        <v>294</v>
      </c>
      <c r="E188" s="151"/>
    </row>
    <row r="189" spans="2:5">
      <c r="B189" s="680"/>
      <c r="C189" s="182">
        <v>45478</v>
      </c>
      <c r="D189" s="151" t="s">
        <v>295</v>
      </c>
      <c r="E189" s="151"/>
    </row>
    <row r="190" spans="2:5">
      <c r="B190" s="680"/>
      <c r="C190" s="182">
        <v>45479</v>
      </c>
      <c r="D190" s="151" t="s">
        <v>299</v>
      </c>
      <c r="E190" s="151"/>
    </row>
    <row r="191" spans="2:5">
      <c r="B191" s="680"/>
      <c r="C191" s="182">
        <v>45480</v>
      </c>
      <c r="D191" s="151" t="s">
        <v>288</v>
      </c>
      <c r="E191" s="151"/>
    </row>
    <row r="192" spans="2:5">
      <c r="B192" s="680"/>
      <c r="C192" s="182">
        <v>45481</v>
      </c>
      <c r="D192" s="151" t="s">
        <v>289</v>
      </c>
      <c r="E192" s="151"/>
    </row>
    <row r="193" spans="2:5">
      <c r="B193" s="680"/>
      <c r="C193" s="182">
        <v>45482</v>
      </c>
      <c r="D193" s="151" t="s">
        <v>290</v>
      </c>
      <c r="E193" s="151"/>
    </row>
    <row r="194" spans="2:5">
      <c r="B194" s="680"/>
      <c r="C194" s="182">
        <v>45483</v>
      </c>
      <c r="D194" s="151" t="s">
        <v>293</v>
      </c>
      <c r="E194" s="151"/>
    </row>
    <row r="195" spans="2:5">
      <c r="B195" s="680"/>
      <c r="C195" s="182">
        <v>45484</v>
      </c>
      <c r="D195" s="151" t="s">
        <v>294</v>
      </c>
      <c r="E195" s="151"/>
    </row>
    <row r="196" spans="2:5">
      <c r="B196" s="680"/>
      <c r="C196" s="182">
        <v>45485</v>
      </c>
      <c r="D196" s="151" t="s">
        <v>295</v>
      </c>
      <c r="E196" s="151"/>
    </row>
    <row r="197" spans="2:5">
      <c r="B197" s="680"/>
      <c r="C197" s="182">
        <v>45486</v>
      </c>
      <c r="D197" s="151" t="s">
        <v>299</v>
      </c>
      <c r="E197" s="151"/>
    </row>
    <row r="198" spans="2:5">
      <c r="B198" s="680"/>
      <c r="C198" s="182">
        <v>45487</v>
      </c>
      <c r="D198" s="151" t="s">
        <v>288</v>
      </c>
      <c r="E198" s="151"/>
    </row>
    <row r="199" spans="2:5">
      <c r="B199" s="680"/>
      <c r="C199" s="182">
        <v>45488</v>
      </c>
      <c r="D199" s="151" t="s">
        <v>289</v>
      </c>
      <c r="E199" s="151"/>
    </row>
    <row r="200" spans="2:5">
      <c r="B200" s="680"/>
      <c r="C200" s="182">
        <v>45489</v>
      </c>
      <c r="D200" s="151" t="s">
        <v>290</v>
      </c>
      <c r="E200" s="151"/>
    </row>
    <row r="201" spans="2:5">
      <c r="B201" s="680"/>
      <c r="C201" s="182">
        <v>45490</v>
      </c>
      <c r="D201" s="151" t="s">
        <v>293</v>
      </c>
      <c r="E201" s="151"/>
    </row>
    <row r="202" spans="2:5">
      <c r="B202" s="680"/>
      <c r="C202" s="182">
        <v>45491</v>
      </c>
      <c r="D202" s="151" t="s">
        <v>294</v>
      </c>
      <c r="E202" s="151"/>
    </row>
    <row r="203" spans="2:5">
      <c r="B203" s="680"/>
      <c r="C203" s="182">
        <v>45492</v>
      </c>
      <c r="D203" s="151" t="s">
        <v>295</v>
      </c>
      <c r="E203" s="151"/>
    </row>
    <row r="204" spans="2:5">
      <c r="B204" s="680"/>
      <c r="C204" s="182">
        <v>45493</v>
      </c>
      <c r="D204" s="151" t="s">
        <v>299</v>
      </c>
      <c r="E204" s="151"/>
    </row>
    <row r="205" spans="2:5">
      <c r="B205" s="680"/>
      <c r="C205" s="182">
        <v>45494</v>
      </c>
      <c r="D205" s="151" t="s">
        <v>288</v>
      </c>
      <c r="E205" s="151"/>
    </row>
    <row r="206" spans="2:5">
      <c r="B206" s="680"/>
      <c r="C206" s="182">
        <v>45495</v>
      </c>
      <c r="D206" s="151" t="s">
        <v>289</v>
      </c>
      <c r="E206" s="151"/>
    </row>
    <row r="207" spans="2:5">
      <c r="B207" s="680"/>
      <c r="C207" s="182">
        <v>45496</v>
      </c>
      <c r="D207" s="151" t="s">
        <v>290</v>
      </c>
      <c r="E207" s="151"/>
    </row>
    <row r="208" spans="2:5">
      <c r="B208" s="680"/>
      <c r="C208" s="182">
        <v>45497</v>
      </c>
      <c r="D208" s="151" t="s">
        <v>293</v>
      </c>
      <c r="E208" s="151"/>
    </row>
    <row r="209" spans="2:7">
      <c r="B209" s="680"/>
      <c r="C209" s="182">
        <v>45498</v>
      </c>
      <c r="D209" s="151" t="s">
        <v>294</v>
      </c>
      <c r="E209" s="151"/>
    </row>
    <row r="210" spans="2:7">
      <c r="B210" s="680"/>
      <c r="C210" s="182">
        <v>45499</v>
      </c>
      <c r="D210" s="151" t="s">
        <v>295</v>
      </c>
      <c r="E210" s="151"/>
    </row>
    <row r="211" spans="2:7">
      <c r="B211" s="680"/>
      <c r="C211" s="182">
        <v>45500</v>
      </c>
      <c r="D211" s="151" t="s">
        <v>299</v>
      </c>
      <c r="E211" s="151"/>
    </row>
    <row r="212" spans="2:7">
      <c r="B212" s="680"/>
      <c r="C212" s="182">
        <v>45501</v>
      </c>
      <c r="D212" s="151" t="s">
        <v>288</v>
      </c>
      <c r="E212" s="151"/>
    </row>
    <row r="213" spans="2:7">
      <c r="B213" s="680"/>
      <c r="C213" s="182">
        <v>45502</v>
      </c>
      <c r="D213" s="151" t="s">
        <v>289</v>
      </c>
      <c r="E213" s="151"/>
    </row>
    <row r="214" spans="2:7">
      <c r="B214" s="680"/>
      <c r="C214" s="182">
        <v>45503</v>
      </c>
      <c r="D214" s="151" t="s">
        <v>290</v>
      </c>
      <c r="E214" s="151"/>
    </row>
    <row r="215" spans="2:7">
      <c r="B215" s="680"/>
      <c r="C215" s="182">
        <v>45504</v>
      </c>
      <c r="D215" s="151" t="s">
        <v>293</v>
      </c>
      <c r="E215" s="151"/>
    </row>
    <row r="216" spans="2:7">
      <c r="B216" s="674" t="s">
        <v>115</v>
      </c>
      <c r="C216" s="182">
        <v>45505</v>
      </c>
      <c r="D216" s="151" t="s">
        <v>294</v>
      </c>
    </row>
    <row r="217" spans="2:7">
      <c r="B217" s="674"/>
      <c r="C217" s="182">
        <v>45506</v>
      </c>
      <c r="D217" s="151" t="s">
        <v>295</v>
      </c>
    </row>
    <row r="218" spans="2:7">
      <c r="B218" s="674"/>
      <c r="C218" s="182">
        <v>45507</v>
      </c>
      <c r="D218" s="151" t="s">
        <v>299</v>
      </c>
    </row>
    <row r="219" spans="2:7">
      <c r="B219" s="674"/>
      <c r="C219" s="182">
        <v>45508</v>
      </c>
      <c r="D219" s="151" t="s">
        <v>288</v>
      </c>
    </row>
    <row r="220" spans="2:7">
      <c r="B220" s="674"/>
      <c r="C220" s="182">
        <v>45509</v>
      </c>
      <c r="D220" s="151" t="s">
        <v>289</v>
      </c>
    </row>
    <row r="221" spans="2:7" ht="27.95">
      <c r="B221" s="674"/>
      <c r="C221" s="322">
        <v>45510</v>
      </c>
      <c r="D221" s="151" t="s">
        <v>290</v>
      </c>
      <c r="E221" s="220" t="s">
        <v>464</v>
      </c>
      <c r="F221" s="280" t="s">
        <v>465</v>
      </c>
      <c r="G221" s="280"/>
    </row>
    <row r="222" spans="2:7">
      <c r="B222" s="674"/>
      <c r="C222" s="182">
        <v>45511</v>
      </c>
      <c r="D222" s="151" t="s">
        <v>293</v>
      </c>
    </row>
    <row r="223" spans="2:7">
      <c r="B223" s="674"/>
      <c r="C223" s="182">
        <v>45512</v>
      </c>
      <c r="D223" s="151" t="s">
        <v>294</v>
      </c>
    </row>
    <row r="224" spans="2:7">
      <c r="B224" s="674"/>
      <c r="C224" s="182">
        <v>45513</v>
      </c>
      <c r="D224" s="151" t="s">
        <v>295</v>
      </c>
    </row>
    <row r="225" spans="2:4">
      <c r="B225" s="674"/>
      <c r="C225" s="182">
        <v>45514</v>
      </c>
      <c r="D225" s="151" t="s">
        <v>299</v>
      </c>
    </row>
    <row r="226" spans="2:4">
      <c r="B226" s="674"/>
      <c r="C226" s="182">
        <v>45515</v>
      </c>
      <c r="D226" s="151" t="s">
        <v>288</v>
      </c>
    </row>
    <row r="227" spans="2:4">
      <c r="B227" s="674"/>
      <c r="C227" s="182">
        <v>45516</v>
      </c>
      <c r="D227" s="151" t="s">
        <v>289</v>
      </c>
    </row>
    <row r="228" spans="2:4">
      <c r="B228" s="674"/>
      <c r="C228" s="182">
        <v>45517</v>
      </c>
      <c r="D228" s="151" t="s">
        <v>290</v>
      </c>
    </row>
    <row r="229" spans="2:4">
      <c r="B229" s="674"/>
      <c r="C229" s="182">
        <v>45518</v>
      </c>
      <c r="D229" s="151" t="s">
        <v>293</v>
      </c>
    </row>
    <row r="230" spans="2:4">
      <c r="B230" s="674"/>
      <c r="C230" s="182">
        <v>45519</v>
      </c>
      <c r="D230" s="151" t="s">
        <v>294</v>
      </c>
    </row>
    <row r="231" spans="2:4">
      <c r="B231" s="674"/>
      <c r="C231" s="182">
        <v>45520</v>
      </c>
      <c r="D231" s="151" t="s">
        <v>295</v>
      </c>
    </row>
    <row r="232" spans="2:4">
      <c r="B232" s="674"/>
      <c r="C232" s="182">
        <v>45521</v>
      </c>
      <c r="D232" s="151" t="s">
        <v>299</v>
      </c>
    </row>
    <row r="233" spans="2:4">
      <c r="B233" s="674"/>
      <c r="C233" s="182">
        <v>45522</v>
      </c>
      <c r="D233" s="151" t="s">
        <v>288</v>
      </c>
    </row>
    <row r="234" spans="2:4">
      <c r="B234" s="674"/>
      <c r="C234" s="182">
        <v>45523</v>
      </c>
      <c r="D234" s="151" t="s">
        <v>289</v>
      </c>
    </row>
    <row r="235" spans="2:4">
      <c r="B235" s="674"/>
      <c r="C235" s="182">
        <v>45524</v>
      </c>
      <c r="D235" s="151" t="s">
        <v>290</v>
      </c>
    </row>
    <row r="236" spans="2:4">
      <c r="B236" s="674"/>
      <c r="C236" s="182">
        <v>45525</v>
      </c>
      <c r="D236" s="151" t="s">
        <v>293</v>
      </c>
    </row>
    <row r="237" spans="2:4">
      <c r="B237" s="674"/>
      <c r="C237" s="182">
        <v>45526</v>
      </c>
      <c r="D237" s="151" t="s">
        <v>294</v>
      </c>
    </row>
    <row r="238" spans="2:4">
      <c r="B238" s="674"/>
      <c r="C238" s="182">
        <v>45527</v>
      </c>
      <c r="D238" s="151" t="s">
        <v>295</v>
      </c>
    </row>
    <row r="239" spans="2:4">
      <c r="B239" s="674"/>
      <c r="C239" s="182">
        <v>45528</v>
      </c>
      <c r="D239" s="151" t="s">
        <v>299</v>
      </c>
    </row>
    <row r="240" spans="2:4">
      <c r="B240" s="674"/>
      <c r="C240" s="182">
        <v>45529</v>
      </c>
      <c r="D240" s="151" t="s">
        <v>288</v>
      </c>
    </row>
    <row r="241" spans="2:4">
      <c r="B241" s="674"/>
      <c r="C241" s="182">
        <v>45530</v>
      </c>
      <c r="D241" s="151" t="s">
        <v>289</v>
      </c>
    </row>
    <row r="242" spans="2:4">
      <c r="B242" s="674"/>
      <c r="C242" s="182">
        <v>45531</v>
      </c>
      <c r="D242" s="151" t="s">
        <v>290</v>
      </c>
    </row>
    <row r="243" spans="2:4">
      <c r="B243" s="674"/>
      <c r="C243" s="182">
        <v>45532</v>
      </c>
      <c r="D243" s="151" t="s">
        <v>293</v>
      </c>
    </row>
    <row r="244" spans="2:4">
      <c r="B244" s="674"/>
      <c r="C244" s="182">
        <v>45533</v>
      </c>
      <c r="D244" s="151" t="s">
        <v>294</v>
      </c>
    </row>
    <row r="245" spans="2:4">
      <c r="B245" s="674"/>
      <c r="C245" s="182">
        <v>45534</v>
      </c>
      <c r="D245" s="151" t="s">
        <v>295</v>
      </c>
    </row>
    <row r="246" spans="2:4">
      <c r="B246" s="674"/>
      <c r="C246" s="182">
        <v>45535</v>
      </c>
      <c r="D246" s="151" t="s">
        <v>299</v>
      </c>
    </row>
    <row r="247" spans="2:4">
      <c r="B247" s="675" t="s">
        <v>116</v>
      </c>
      <c r="C247" s="182">
        <v>45536</v>
      </c>
      <c r="D247" s="151" t="s">
        <v>288</v>
      </c>
    </row>
    <row r="248" spans="2:4">
      <c r="B248" s="675"/>
      <c r="C248" s="182">
        <v>45537</v>
      </c>
      <c r="D248" s="151" t="s">
        <v>289</v>
      </c>
    </row>
    <row r="249" spans="2:4">
      <c r="B249" s="675"/>
      <c r="C249" s="182">
        <v>45538</v>
      </c>
      <c r="D249" s="151" t="s">
        <v>290</v>
      </c>
    </row>
    <row r="250" spans="2:4">
      <c r="B250" s="675"/>
      <c r="C250" s="182">
        <v>45539</v>
      </c>
      <c r="D250" s="151" t="s">
        <v>293</v>
      </c>
    </row>
    <row r="251" spans="2:4">
      <c r="B251" s="675"/>
      <c r="C251" s="182">
        <v>45540</v>
      </c>
      <c r="D251" s="151" t="s">
        <v>294</v>
      </c>
    </row>
    <row r="252" spans="2:4">
      <c r="B252" s="675"/>
      <c r="C252" s="182">
        <v>45541</v>
      </c>
      <c r="D252" s="151" t="s">
        <v>295</v>
      </c>
    </row>
    <row r="253" spans="2:4">
      <c r="B253" s="675"/>
      <c r="C253" s="182">
        <v>45542</v>
      </c>
      <c r="D253" s="151" t="s">
        <v>299</v>
      </c>
    </row>
    <row r="254" spans="2:4">
      <c r="B254" s="675"/>
      <c r="C254" s="182">
        <v>45543</v>
      </c>
      <c r="D254" s="151" t="s">
        <v>288</v>
      </c>
    </row>
    <row r="255" spans="2:4">
      <c r="B255" s="675"/>
      <c r="C255" s="182">
        <v>45544</v>
      </c>
      <c r="D255" s="151" t="s">
        <v>289</v>
      </c>
    </row>
    <row r="256" spans="2:4">
      <c r="B256" s="675"/>
      <c r="C256" s="182">
        <v>45545</v>
      </c>
      <c r="D256" s="151" t="s">
        <v>290</v>
      </c>
    </row>
    <row r="257" spans="2:4">
      <c r="B257" s="675"/>
      <c r="C257" s="182">
        <v>45546</v>
      </c>
      <c r="D257" s="151" t="s">
        <v>293</v>
      </c>
    </row>
    <row r="258" spans="2:4">
      <c r="B258" s="675"/>
      <c r="C258" s="182">
        <v>45547</v>
      </c>
      <c r="D258" s="151" t="s">
        <v>294</v>
      </c>
    </row>
    <row r="259" spans="2:4">
      <c r="B259" s="675"/>
      <c r="C259" s="182">
        <v>45548</v>
      </c>
      <c r="D259" s="151" t="s">
        <v>295</v>
      </c>
    </row>
    <row r="260" spans="2:4">
      <c r="B260" s="675"/>
      <c r="C260" s="182">
        <v>45549</v>
      </c>
      <c r="D260" s="151" t="s">
        <v>299</v>
      </c>
    </row>
    <row r="261" spans="2:4">
      <c r="B261" s="675"/>
      <c r="C261" s="182">
        <v>45550</v>
      </c>
      <c r="D261" s="151" t="s">
        <v>288</v>
      </c>
    </row>
    <row r="262" spans="2:4">
      <c r="B262" s="675"/>
      <c r="C262" s="182">
        <v>45551</v>
      </c>
      <c r="D262" s="151" t="s">
        <v>289</v>
      </c>
    </row>
    <row r="263" spans="2:4">
      <c r="B263" s="675"/>
      <c r="C263" s="182">
        <v>45552</v>
      </c>
      <c r="D263" s="151" t="s">
        <v>290</v>
      </c>
    </row>
    <row r="264" spans="2:4">
      <c r="B264" s="675"/>
      <c r="C264" s="182">
        <v>45553</v>
      </c>
      <c r="D264" s="151" t="s">
        <v>293</v>
      </c>
    </row>
    <row r="265" spans="2:4">
      <c r="B265" s="675"/>
      <c r="C265" s="182">
        <v>45554</v>
      </c>
      <c r="D265" s="151" t="s">
        <v>294</v>
      </c>
    </row>
    <row r="266" spans="2:4">
      <c r="B266" s="675"/>
      <c r="C266" s="182">
        <v>45555</v>
      </c>
      <c r="D266" s="151" t="s">
        <v>295</v>
      </c>
    </row>
    <row r="267" spans="2:4">
      <c r="B267" s="675"/>
      <c r="C267" s="182">
        <v>45556</v>
      </c>
      <c r="D267" s="151" t="s">
        <v>299</v>
      </c>
    </row>
    <row r="268" spans="2:4">
      <c r="B268" s="675"/>
      <c r="C268" s="182">
        <v>45557</v>
      </c>
      <c r="D268" s="151" t="s">
        <v>288</v>
      </c>
    </row>
    <row r="269" spans="2:4">
      <c r="B269" s="675"/>
      <c r="C269" s="182">
        <v>45558</v>
      </c>
      <c r="D269" s="151" t="s">
        <v>289</v>
      </c>
    </row>
    <row r="270" spans="2:4">
      <c r="B270" s="675"/>
      <c r="C270" s="182">
        <v>45559</v>
      </c>
      <c r="D270" s="151" t="s">
        <v>290</v>
      </c>
    </row>
    <row r="271" spans="2:4">
      <c r="B271" s="675"/>
      <c r="C271" s="182">
        <v>45560</v>
      </c>
      <c r="D271" s="151" t="s">
        <v>293</v>
      </c>
    </row>
    <row r="272" spans="2:4">
      <c r="B272" s="675"/>
      <c r="C272" s="182">
        <v>45561</v>
      </c>
      <c r="D272" s="151" t="s">
        <v>294</v>
      </c>
    </row>
    <row r="273" spans="2:4">
      <c r="B273" s="675"/>
      <c r="C273" s="182">
        <v>45562</v>
      </c>
      <c r="D273" s="151" t="s">
        <v>295</v>
      </c>
    </row>
    <row r="274" spans="2:4">
      <c r="B274" s="675"/>
      <c r="C274" s="182">
        <v>45563</v>
      </c>
      <c r="D274" s="151" t="s">
        <v>299</v>
      </c>
    </row>
    <row r="275" spans="2:4">
      <c r="B275" s="675"/>
      <c r="C275" s="182">
        <v>45564</v>
      </c>
      <c r="D275" s="151" t="s">
        <v>288</v>
      </c>
    </row>
    <row r="276" spans="2:4">
      <c r="B276" s="675"/>
      <c r="C276" s="182">
        <v>45565</v>
      </c>
      <c r="D276" s="151" t="s">
        <v>289</v>
      </c>
    </row>
    <row r="277" spans="2:4">
      <c r="B277" s="676" t="s">
        <v>108</v>
      </c>
      <c r="C277" s="182">
        <v>45566</v>
      </c>
      <c r="D277" s="151" t="s">
        <v>290</v>
      </c>
    </row>
    <row r="278" spans="2:4">
      <c r="B278" s="676"/>
      <c r="C278" s="182">
        <v>45567</v>
      </c>
      <c r="D278" s="151" t="s">
        <v>293</v>
      </c>
    </row>
    <row r="279" spans="2:4">
      <c r="B279" s="676"/>
      <c r="C279" s="182">
        <v>45568</v>
      </c>
      <c r="D279" s="151" t="s">
        <v>294</v>
      </c>
    </row>
    <row r="280" spans="2:4">
      <c r="B280" s="676"/>
      <c r="C280" s="182">
        <v>45569</v>
      </c>
      <c r="D280" s="151" t="s">
        <v>295</v>
      </c>
    </row>
    <row r="281" spans="2:4">
      <c r="B281" s="676"/>
      <c r="C281" s="182">
        <v>45570</v>
      </c>
      <c r="D281" s="151" t="s">
        <v>299</v>
      </c>
    </row>
    <row r="282" spans="2:4">
      <c r="B282" s="676"/>
      <c r="C282" s="182">
        <v>45571</v>
      </c>
      <c r="D282" s="151" t="s">
        <v>288</v>
      </c>
    </row>
    <row r="283" spans="2:4">
      <c r="B283" s="676"/>
      <c r="C283" s="182">
        <v>45572</v>
      </c>
      <c r="D283" s="151" t="s">
        <v>289</v>
      </c>
    </row>
    <row r="284" spans="2:4">
      <c r="B284" s="676"/>
      <c r="C284" s="182">
        <v>45573</v>
      </c>
      <c r="D284" s="151" t="s">
        <v>290</v>
      </c>
    </row>
    <row r="285" spans="2:4">
      <c r="B285" s="676"/>
      <c r="C285" s="182">
        <v>45574</v>
      </c>
      <c r="D285" s="151" t="s">
        <v>293</v>
      </c>
    </row>
    <row r="286" spans="2:4">
      <c r="B286" s="676"/>
      <c r="C286" s="182">
        <v>45575</v>
      </c>
      <c r="D286" s="151" t="s">
        <v>294</v>
      </c>
    </row>
    <row r="287" spans="2:4">
      <c r="B287" s="676"/>
      <c r="C287" s="182">
        <v>45576</v>
      </c>
      <c r="D287" s="151" t="s">
        <v>295</v>
      </c>
    </row>
    <row r="288" spans="2:4">
      <c r="B288" s="676"/>
      <c r="C288" s="182">
        <v>45577</v>
      </c>
      <c r="D288" s="151" t="s">
        <v>299</v>
      </c>
    </row>
    <row r="289" spans="2:4">
      <c r="B289" s="676"/>
      <c r="C289" s="182">
        <v>45578</v>
      </c>
      <c r="D289" s="151" t="s">
        <v>288</v>
      </c>
    </row>
    <row r="290" spans="2:4">
      <c r="B290" s="676"/>
      <c r="C290" s="182">
        <v>45579</v>
      </c>
      <c r="D290" s="151" t="s">
        <v>289</v>
      </c>
    </row>
    <row r="291" spans="2:4">
      <c r="B291" s="676"/>
      <c r="C291" s="182">
        <v>45580</v>
      </c>
      <c r="D291" s="151" t="s">
        <v>290</v>
      </c>
    </row>
    <row r="292" spans="2:4">
      <c r="B292" s="676"/>
      <c r="C292" s="182">
        <v>45581</v>
      </c>
      <c r="D292" s="151" t="s">
        <v>293</v>
      </c>
    </row>
    <row r="293" spans="2:4">
      <c r="B293" s="676"/>
      <c r="C293" s="182">
        <v>45582</v>
      </c>
      <c r="D293" s="151" t="s">
        <v>294</v>
      </c>
    </row>
    <row r="294" spans="2:4">
      <c r="B294" s="676"/>
      <c r="C294" s="182">
        <v>45583</v>
      </c>
      <c r="D294" s="151" t="s">
        <v>295</v>
      </c>
    </row>
    <row r="295" spans="2:4">
      <c r="B295" s="676"/>
      <c r="C295" s="182">
        <v>45584</v>
      </c>
      <c r="D295" s="151" t="s">
        <v>299</v>
      </c>
    </row>
    <row r="296" spans="2:4">
      <c r="B296" s="676"/>
      <c r="C296" s="182">
        <v>45585</v>
      </c>
      <c r="D296" s="151" t="s">
        <v>288</v>
      </c>
    </row>
    <row r="297" spans="2:4">
      <c r="B297" s="676"/>
      <c r="C297" s="182">
        <v>45586</v>
      </c>
      <c r="D297" s="151" t="s">
        <v>289</v>
      </c>
    </row>
    <row r="298" spans="2:4">
      <c r="B298" s="676"/>
      <c r="C298" s="182">
        <v>45587</v>
      </c>
      <c r="D298" s="151" t="s">
        <v>290</v>
      </c>
    </row>
    <row r="299" spans="2:4">
      <c r="B299" s="676"/>
      <c r="C299" s="182">
        <v>45588</v>
      </c>
      <c r="D299" s="151" t="s">
        <v>293</v>
      </c>
    </row>
    <row r="300" spans="2:4">
      <c r="B300" s="676"/>
      <c r="C300" s="182">
        <v>45589</v>
      </c>
      <c r="D300" s="151" t="s">
        <v>294</v>
      </c>
    </row>
    <row r="301" spans="2:4">
      <c r="B301" s="676"/>
      <c r="C301" s="182">
        <v>45590</v>
      </c>
      <c r="D301" s="151" t="s">
        <v>295</v>
      </c>
    </row>
    <row r="302" spans="2:4">
      <c r="B302" s="676"/>
      <c r="C302" s="182">
        <v>45591</v>
      </c>
      <c r="D302" s="151" t="s">
        <v>299</v>
      </c>
    </row>
    <row r="303" spans="2:4">
      <c r="B303" s="676"/>
      <c r="C303" s="182">
        <v>45592</v>
      </c>
      <c r="D303" s="151" t="s">
        <v>288</v>
      </c>
    </row>
    <row r="304" spans="2:4">
      <c r="B304" s="676"/>
      <c r="C304" s="182">
        <v>45593</v>
      </c>
      <c r="D304" s="151" t="s">
        <v>289</v>
      </c>
    </row>
    <row r="305" spans="2:4">
      <c r="B305" s="676"/>
      <c r="C305" s="182">
        <v>45594</v>
      </c>
      <c r="D305" s="151" t="s">
        <v>290</v>
      </c>
    </row>
    <row r="306" spans="2:4">
      <c r="B306" s="676"/>
      <c r="C306" s="182">
        <v>45595</v>
      </c>
      <c r="D306" s="151" t="s">
        <v>293</v>
      </c>
    </row>
    <row r="307" spans="2:4">
      <c r="B307" s="676"/>
      <c r="C307" s="182">
        <v>45596</v>
      </c>
      <c r="D307" s="151" t="s">
        <v>294</v>
      </c>
    </row>
    <row r="308" spans="2:4">
      <c r="B308" s="677" t="s">
        <v>109</v>
      </c>
      <c r="C308" s="182">
        <v>45597</v>
      </c>
      <c r="D308" s="151" t="s">
        <v>295</v>
      </c>
    </row>
    <row r="309" spans="2:4">
      <c r="B309" s="677"/>
      <c r="C309" s="182">
        <v>45598</v>
      </c>
      <c r="D309" s="151" t="s">
        <v>299</v>
      </c>
    </row>
    <row r="310" spans="2:4">
      <c r="B310" s="677"/>
      <c r="C310" s="182">
        <v>45599</v>
      </c>
      <c r="D310" s="151" t="s">
        <v>288</v>
      </c>
    </row>
    <row r="311" spans="2:4">
      <c r="B311" s="677"/>
      <c r="C311" s="182">
        <v>45600</v>
      </c>
      <c r="D311" s="151" t="s">
        <v>289</v>
      </c>
    </row>
    <row r="312" spans="2:4">
      <c r="B312" s="677"/>
      <c r="C312" s="182">
        <v>45601</v>
      </c>
      <c r="D312" s="151" t="s">
        <v>290</v>
      </c>
    </row>
    <row r="313" spans="2:4">
      <c r="B313" s="677"/>
      <c r="C313" s="182">
        <v>45602</v>
      </c>
      <c r="D313" s="151" t="s">
        <v>293</v>
      </c>
    </row>
    <row r="314" spans="2:4">
      <c r="B314" s="677"/>
      <c r="C314" s="182">
        <v>45603</v>
      </c>
      <c r="D314" s="151" t="s">
        <v>294</v>
      </c>
    </row>
    <row r="315" spans="2:4">
      <c r="B315" s="677"/>
      <c r="C315" s="182">
        <v>45604</v>
      </c>
      <c r="D315" s="151" t="s">
        <v>295</v>
      </c>
    </row>
    <row r="316" spans="2:4">
      <c r="B316" s="677"/>
      <c r="C316" s="182">
        <v>45605</v>
      </c>
      <c r="D316" s="151" t="s">
        <v>299</v>
      </c>
    </row>
    <row r="317" spans="2:4">
      <c r="B317" s="677"/>
      <c r="C317" s="182">
        <v>45606</v>
      </c>
      <c r="D317" s="151" t="s">
        <v>288</v>
      </c>
    </row>
    <row r="318" spans="2:4">
      <c r="B318" s="677"/>
      <c r="C318" s="182">
        <v>45607</v>
      </c>
      <c r="D318" s="151" t="s">
        <v>289</v>
      </c>
    </row>
    <row r="319" spans="2:4">
      <c r="B319" s="677"/>
      <c r="C319" s="182">
        <v>45608</v>
      </c>
      <c r="D319" s="151" t="s">
        <v>290</v>
      </c>
    </row>
    <row r="320" spans="2:4">
      <c r="B320" s="677"/>
      <c r="C320" s="182">
        <v>45609</v>
      </c>
      <c r="D320" s="151" t="s">
        <v>293</v>
      </c>
    </row>
    <row r="321" spans="2:4">
      <c r="B321" s="677"/>
      <c r="C321" s="182">
        <v>45610</v>
      </c>
      <c r="D321" s="151" t="s">
        <v>294</v>
      </c>
    </row>
    <row r="322" spans="2:4">
      <c r="B322" s="677"/>
      <c r="C322" s="182">
        <v>45611</v>
      </c>
      <c r="D322" s="151" t="s">
        <v>295</v>
      </c>
    </row>
    <row r="323" spans="2:4">
      <c r="B323" s="677"/>
      <c r="C323" s="182">
        <v>45612</v>
      </c>
      <c r="D323" s="151" t="s">
        <v>299</v>
      </c>
    </row>
    <row r="324" spans="2:4">
      <c r="B324" s="677"/>
      <c r="C324" s="182">
        <v>45613</v>
      </c>
      <c r="D324" s="151" t="s">
        <v>288</v>
      </c>
    </row>
    <row r="325" spans="2:4">
      <c r="B325" s="677"/>
      <c r="C325" s="182">
        <v>45614</v>
      </c>
      <c r="D325" s="151" t="s">
        <v>289</v>
      </c>
    </row>
    <row r="326" spans="2:4">
      <c r="B326" s="677"/>
      <c r="C326" s="182">
        <v>45615</v>
      </c>
      <c r="D326" s="151" t="s">
        <v>290</v>
      </c>
    </row>
    <row r="327" spans="2:4">
      <c r="B327" s="677"/>
      <c r="C327" s="182">
        <v>45616</v>
      </c>
      <c r="D327" s="151" t="s">
        <v>293</v>
      </c>
    </row>
    <row r="328" spans="2:4">
      <c r="B328" s="677"/>
      <c r="C328" s="182">
        <v>45617</v>
      </c>
      <c r="D328" s="151" t="s">
        <v>294</v>
      </c>
    </row>
    <row r="329" spans="2:4">
      <c r="B329" s="677"/>
      <c r="C329" s="182">
        <v>45618</v>
      </c>
      <c r="D329" s="151" t="s">
        <v>295</v>
      </c>
    </row>
    <row r="330" spans="2:4">
      <c r="B330" s="677"/>
      <c r="C330" s="182">
        <v>45619</v>
      </c>
      <c r="D330" s="151" t="s">
        <v>299</v>
      </c>
    </row>
    <row r="331" spans="2:4">
      <c r="B331" s="677"/>
      <c r="C331" s="182">
        <v>45620</v>
      </c>
      <c r="D331" s="151" t="s">
        <v>288</v>
      </c>
    </row>
    <row r="332" spans="2:4">
      <c r="B332" s="677"/>
      <c r="C332" s="182">
        <v>45621</v>
      </c>
      <c r="D332" s="151" t="s">
        <v>289</v>
      </c>
    </row>
    <row r="333" spans="2:4">
      <c r="B333" s="677"/>
      <c r="C333" s="182">
        <v>45622</v>
      </c>
      <c r="D333" s="151" t="s">
        <v>290</v>
      </c>
    </row>
    <row r="334" spans="2:4">
      <c r="B334" s="677"/>
      <c r="C334" s="182">
        <v>45623</v>
      </c>
      <c r="D334" s="151" t="s">
        <v>293</v>
      </c>
    </row>
    <row r="335" spans="2:4">
      <c r="B335" s="677"/>
      <c r="C335" s="182">
        <v>45624</v>
      </c>
      <c r="D335" s="151" t="s">
        <v>294</v>
      </c>
    </row>
    <row r="336" spans="2:4">
      <c r="B336" s="677"/>
      <c r="C336" s="182">
        <v>45625</v>
      </c>
      <c r="D336" s="151" t="s">
        <v>295</v>
      </c>
    </row>
    <row r="337" spans="2:4">
      <c r="B337" s="677"/>
      <c r="C337" s="182">
        <v>45626</v>
      </c>
      <c r="D337" s="151" t="s">
        <v>299</v>
      </c>
    </row>
    <row r="338" spans="2:4">
      <c r="B338" s="678" t="s">
        <v>110</v>
      </c>
      <c r="C338" s="182">
        <v>45627</v>
      </c>
      <c r="D338" s="151" t="s">
        <v>288</v>
      </c>
    </row>
    <row r="339" spans="2:4">
      <c r="B339" s="678"/>
      <c r="C339" s="182">
        <v>45628</v>
      </c>
      <c r="D339" s="151" t="s">
        <v>289</v>
      </c>
    </row>
    <row r="340" spans="2:4">
      <c r="B340" s="678"/>
      <c r="C340" s="182">
        <v>45629</v>
      </c>
      <c r="D340" s="151" t="s">
        <v>290</v>
      </c>
    </row>
    <row r="341" spans="2:4">
      <c r="B341" s="678"/>
      <c r="C341" s="182">
        <v>45630</v>
      </c>
      <c r="D341" s="151" t="s">
        <v>293</v>
      </c>
    </row>
    <row r="342" spans="2:4">
      <c r="B342" s="678"/>
      <c r="C342" s="182">
        <v>45631</v>
      </c>
      <c r="D342" s="151" t="s">
        <v>294</v>
      </c>
    </row>
    <row r="343" spans="2:4">
      <c r="B343" s="678"/>
      <c r="C343" s="182">
        <v>45632</v>
      </c>
      <c r="D343" s="151" t="s">
        <v>295</v>
      </c>
    </row>
    <row r="344" spans="2:4">
      <c r="B344" s="678"/>
      <c r="C344" s="182">
        <v>45633</v>
      </c>
      <c r="D344" s="151" t="s">
        <v>299</v>
      </c>
    </row>
    <row r="345" spans="2:4">
      <c r="B345" s="678"/>
      <c r="C345" s="182">
        <v>45634</v>
      </c>
      <c r="D345" s="151" t="s">
        <v>288</v>
      </c>
    </row>
    <row r="346" spans="2:4">
      <c r="B346" s="678"/>
      <c r="C346" s="182">
        <v>45635</v>
      </c>
      <c r="D346" s="151" t="s">
        <v>289</v>
      </c>
    </row>
    <row r="347" spans="2:4">
      <c r="B347" s="678"/>
      <c r="C347" s="182">
        <v>45636</v>
      </c>
      <c r="D347" s="151" t="s">
        <v>290</v>
      </c>
    </row>
    <row r="348" spans="2:4">
      <c r="B348" s="678"/>
      <c r="C348" s="182">
        <v>45637</v>
      </c>
      <c r="D348" s="151" t="s">
        <v>293</v>
      </c>
    </row>
    <row r="349" spans="2:4">
      <c r="B349" s="678"/>
      <c r="C349" s="182">
        <v>45638</v>
      </c>
      <c r="D349" s="151" t="s">
        <v>294</v>
      </c>
    </row>
    <row r="350" spans="2:4">
      <c r="B350" s="678"/>
      <c r="C350" s="182">
        <v>45639</v>
      </c>
      <c r="D350" s="151" t="s">
        <v>295</v>
      </c>
    </row>
    <row r="351" spans="2:4">
      <c r="B351" s="678"/>
      <c r="C351" s="182">
        <v>45640</v>
      </c>
      <c r="D351" s="151" t="s">
        <v>299</v>
      </c>
    </row>
    <row r="352" spans="2:4">
      <c r="B352" s="678"/>
      <c r="C352" s="182">
        <v>45641</v>
      </c>
      <c r="D352" s="151" t="s">
        <v>288</v>
      </c>
    </row>
    <row r="353" spans="2:4">
      <c r="B353" s="678"/>
      <c r="C353" s="182">
        <v>45642</v>
      </c>
      <c r="D353" s="151" t="s">
        <v>289</v>
      </c>
    </row>
    <row r="354" spans="2:4">
      <c r="B354" s="678"/>
      <c r="C354" s="182">
        <v>45643</v>
      </c>
      <c r="D354" s="151" t="s">
        <v>290</v>
      </c>
    </row>
    <row r="355" spans="2:4">
      <c r="B355" s="678"/>
      <c r="C355" s="182">
        <v>45644</v>
      </c>
      <c r="D355" s="151" t="s">
        <v>293</v>
      </c>
    </row>
    <row r="356" spans="2:4">
      <c r="B356" s="678"/>
      <c r="C356" s="182">
        <v>45645</v>
      </c>
      <c r="D356" s="151" t="s">
        <v>294</v>
      </c>
    </row>
    <row r="357" spans="2:4">
      <c r="B357" s="678"/>
      <c r="C357" s="182">
        <v>45646</v>
      </c>
      <c r="D357" s="151" t="s">
        <v>295</v>
      </c>
    </row>
    <row r="358" spans="2:4">
      <c r="B358" s="678"/>
      <c r="C358" s="182">
        <v>45647</v>
      </c>
      <c r="D358" s="151" t="s">
        <v>299</v>
      </c>
    </row>
    <row r="359" spans="2:4">
      <c r="B359" s="678"/>
      <c r="C359" s="182">
        <v>45648</v>
      </c>
      <c r="D359" s="151" t="s">
        <v>288</v>
      </c>
    </row>
    <row r="360" spans="2:4">
      <c r="B360" s="678"/>
      <c r="C360" s="182">
        <v>45649</v>
      </c>
      <c r="D360" s="151" t="s">
        <v>289</v>
      </c>
    </row>
    <row r="361" spans="2:4">
      <c r="B361" s="678"/>
      <c r="C361" s="182">
        <v>45650</v>
      </c>
      <c r="D361" s="151" t="s">
        <v>290</v>
      </c>
    </row>
    <row r="362" spans="2:4">
      <c r="B362" s="678"/>
      <c r="C362" s="182">
        <v>45651</v>
      </c>
      <c r="D362" s="151" t="s">
        <v>293</v>
      </c>
    </row>
    <row r="363" spans="2:4">
      <c r="B363" s="678"/>
      <c r="C363" s="182">
        <v>45652</v>
      </c>
      <c r="D363" s="151" t="s">
        <v>294</v>
      </c>
    </row>
    <row r="364" spans="2:4">
      <c r="B364" s="678"/>
      <c r="C364" s="182">
        <v>45653</v>
      </c>
      <c r="D364" s="151" t="s">
        <v>295</v>
      </c>
    </row>
    <row r="365" spans="2:4">
      <c r="B365" s="678"/>
      <c r="C365" s="182">
        <v>45654</v>
      </c>
      <c r="D365" s="151" t="s">
        <v>299</v>
      </c>
    </row>
    <row r="366" spans="2:4">
      <c r="B366" s="678"/>
      <c r="C366" s="182">
        <v>45655</v>
      </c>
      <c r="D366" s="151" t="s">
        <v>288</v>
      </c>
    </row>
    <row r="367" spans="2:4">
      <c r="B367" s="678"/>
      <c r="C367" s="182">
        <v>45656</v>
      </c>
      <c r="D367" s="151" t="s">
        <v>289</v>
      </c>
    </row>
    <row r="368" spans="2:4">
      <c r="B368" s="678"/>
      <c r="C368" s="182">
        <v>45657</v>
      </c>
      <c r="D368" s="151" t="s">
        <v>290</v>
      </c>
    </row>
    <row r="369" spans="3:4">
      <c r="C369" s="182"/>
      <c r="D369" s="151"/>
    </row>
  </sheetData>
  <mergeCells count="12">
    <mergeCell ref="B155:B184"/>
    <mergeCell ref="B185:B215"/>
    <mergeCell ref="B3:B33"/>
    <mergeCell ref="B34:B62"/>
    <mergeCell ref="B63:B93"/>
    <mergeCell ref="B94:B123"/>
    <mergeCell ref="B124:B154"/>
    <mergeCell ref="B216:B246"/>
    <mergeCell ref="B247:B276"/>
    <mergeCell ref="B277:B307"/>
    <mergeCell ref="B308:B337"/>
    <mergeCell ref="B338:B368"/>
  </mergeCells>
  <phoneticPr fontId="15"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9">
    <outlinePr summaryBelow="0" summaryRight="0"/>
  </sheetPr>
  <dimension ref="A1:Q991"/>
  <sheetViews>
    <sheetView zoomScale="80" zoomScaleNormal="80" workbookViewId="0">
      <pane ySplit="2" topLeftCell="A225" activePane="bottomLeft" state="frozen"/>
      <selection pane="bottomLeft" activeCell="N270" sqref="N270"/>
    </sheetView>
  </sheetViews>
  <sheetFormatPr defaultColWidth="12.42578125" defaultRowHeight="15.75" customHeight="1"/>
  <cols>
    <col min="3" max="3" width="6.42578125" bestFit="1" customWidth="1"/>
    <col min="4" max="4" width="8" style="146" customWidth="1"/>
    <col min="5" max="5" width="40.42578125" style="133" customWidth="1"/>
    <col min="6" max="6" width="75.140625" customWidth="1"/>
    <col min="7" max="7" width="11.7109375" bestFit="1" customWidth="1"/>
    <col min="8" max="8" width="21" style="146" customWidth="1"/>
    <col min="9" max="11" width="17.85546875" style="146" customWidth="1"/>
    <col min="12" max="12" width="14.7109375" style="146" customWidth="1"/>
    <col min="13" max="14" width="12.42578125" style="146"/>
    <col min="15" max="15" width="13.7109375" style="146" customWidth="1"/>
    <col min="16" max="16" width="0" style="146" hidden="1" customWidth="1"/>
    <col min="17" max="17" width="35.85546875" style="179" hidden="1" customWidth="1"/>
  </cols>
  <sheetData>
    <row r="1" spans="2:17" ht="15.75" customHeight="1">
      <c r="B1" s="688" t="s">
        <v>11</v>
      </c>
      <c r="C1" s="688"/>
      <c r="D1" s="688"/>
      <c r="E1" s="688"/>
      <c r="F1" s="688"/>
      <c r="G1" s="688"/>
      <c r="H1" s="688"/>
      <c r="I1" s="688"/>
      <c r="J1" s="688"/>
      <c r="K1" s="688"/>
      <c r="L1" s="688"/>
      <c r="M1" s="688"/>
      <c r="N1" s="688"/>
      <c r="O1" s="688"/>
      <c r="P1" s="688"/>
      <c r="Q1" s="688"/>
    </row>
    <row r="2" spans="2:17" ht="51.75" customHeight="1">
      <c r="C2" s="117" t="s">
        <v>275</v>
      </c>
      <c r="D2" s="117" t="s">
        <v>276</v>
      </c>
      <c r="E2" s="144" t="s">
        <v>466</v>
      </c>
      <c r="F2" s="118" t="s">
        <v>278</v>
      </c>
      <c r="G2" s="118" t="s">
        <v>467</v>
      </c>
      <c r="H2" s="118" t="s">
        <v>468</v>
      </c>
      <c r="I2" s="118" t="s">
        <v>469</v>
      </c>
      <c r="J2" s="118" t="s">
        <v>282</v>
      </c>
      <c r="K2" s="118" t="s">
        <v>470</v>
      </c>
      <c r="L2" s="118" t="s">
        <v>471</v>
      </c>
      <c r="M2" s="118" t="s">
        <v>472</v>
      </c>
      <c r="N2" s="118" t="s">
        <v>284</v>
      </c>
      <c r="O2" s="118" t="s">
        <v>473</v>
      </c>
      <c r="P2" s="118" t="s">
        <v>474</v>
      </c>
      <c r="Q2" s="1" t="s">
        <v>475</v>
      </c>
    </row>
    <row r="3" spans="2:17" ht="96.75" hidden="1" customHeight="1">
      <c r="B3" s="282" t="s">
        <v>290</v>
      </c>
      <c r="C3" s="435">
        <v>45202</v>
      </c>
      <c r="D3" s="504" t="s">
        <v>321</v>
      </c>
      <c r="E3" s="529" t="s">
        <v>476</v>
      </c>
      <c r="F3" s="158"/>
      <c r="G3" s="158"/>
      <c r="H3" s="158">
        <v>561</v>
      </c>
      <c r="I3" s="168">
        <v>14</v>
      </c>
      <c r="J3" s="168">
        <v>0</v>
      </c>
      <c r="K3" s="168">
        <v>0</v>
      </c>
      <c r="L3" s="158">
        <v>3</v>
      </c>
      <c r="M3" s="168">
        <v>6</v>
      </c>
      <c r="N3" s="168">
        <f>SUM(I3:M3)</f>
        <v>23</v>
      </c>
      <c r="O3" s="139">
        <f>I3/H3</f>
        <v>2.4955436720142603E-2</v>
      </c>
      <c r="P3" s="139">
        <f>(SUM(L3:M3)/H3)</f>
        <v>1.6042780748663103E-2</v>
      </c>
    </row>
    <row r="4" spans="2:17" ht="15.75" hidden="1" customHeight="1">
      <c r="B4" s="220" t="s">
        <v>293</v>
      </c>
      <c r="C4" s="435">
        <v>45203</v>
      </c>
      <c r="D4" s="141"/>
      <c r="E4" s="142"/>
      <c r="F4" s="143"/>
      <c r="G4" s="143"/>
      <c r="H4" s="152"/>
      <c r="I4" s="152"/>
      <c r="J4" s="152"/>
      <c r="K4" s="152"/>
      <c r="L4" s="153"/>
      <c r="M4" s="153"/>
      <c r="N4" s="153"/>
      <c r="O4" s="147"/>
      <c r="P4" s="147"/>
      <c r="Q4" s="180"/>
    </row>
    <row r="5" spans="2:17" ht="15.75" hidden="1" customHeight="1">
      <c r="B5" s="220" t="s">
        <v>294</v>
      </c>
      <c r="C5" s="435">
        <v>45204</v>
      </c>
      <c r="D5" s="141"/>
      <c r="E5" s="142"/>
      <c r="F5" s="143"/>
      <c r="G5" s="143"/>
      <c r="H5" s="152"/>
      <c r="I5" s="152"/>
      <c r="J5" s="152"/>
      <c r="K5" s="152"/>
      <c r="L5" s="153"/>
      <c r="M5" s="153"/>
      <c r="N5" s="153"/>
      <c r="O5" s="147"/>
      <c r="P5" s="147"/>
      <c r="Q5" s="180"/>
    </row>
    <row r="6" spans="2:17" ht="15.75" hidden="1" customHeight="1">
      <c r="B6" s="220" t="s">
        <v>295</v>
      </c>
      <c r="C6" s="435">
        <v>45205</v>
      </c>
      <c r="D6" s="141"/>
      <c r="E6" s="142"/>
      <c r="F6" s="143"/>
      <c r="G6" s="143"/>
      <c r="H6" s="152"/>
      <c r="I6" s="152"/>
      <c r="J6" s="152"/>
      <c r="K6" s="152"/>
      <c r="L6" s="153"/>
      <c r="M6" s="153"/>
      <c r="N6" s="153"/>
      <c r="O6" s="147"/>
      <c r="P6" s="147"/>
      <c r="Q6" s="180"/>
    </row>
    <row r="7" spans="2:17" ht="66.75" hidden="1" customHeight="1">
      <c r="B7" s="282" t="s">
        <v>299</v>
      </c>
      <c r="C7" s="435">
        <v>45206</v>
      </c>
      <c r="D7" s="504" t="s">
        <v>477</v>
      </c>
      <c r="E7" s="529" t="s">
        <v>478</v>
      </c>
      <c r="F7" s="122"/>
      <c r="G7" s="122"/>
      <c r="H7" s="158">
        <v>583</v>
      </c>
      <c r="I7" s="158">
        <v>10</v>
      </c>
      <c r="J7" s="158">
        <v>3</v>
      </c>
      <c r="K7" s="158">
        <v>1</v>
      </c>
      <c r="L7" s="146">
        <v>0</v>
      </c>
      <c r="M7" s="158">
        <v>7</v>
      </c>
      <c r="N7" s="168">
        <f>SUM(I7:M7)</f>
        <v>21</v>
      </c>
      <c r="O7" s="139">
        <f>I7/H7</f>
        <v>1.7152658662092625E-2</v>
      </c>
      <c r="P7" s="139">
        <f>(SUM(L7:M7)/H7)</f>
        <v>1.2006861063464836E-2</v>
      </c>
      <c r="Q7" s="283" t="s">
        <v>479</v>
      </c>
    </row>
    <row r="8" spans="2:17" ht="15.75" hidden="1" customHeight="1">
      <c r="B8" s="220" t="s">
        <v>288</v>
      </c>
      <c r="C8" s="435">
        <v>45207</v>
      </c>
      <c r="D8" s="530"/>
      <c r="E8" s="531"/>
      <c r="F8" s="532"/>
      <c r="G8" s="532"/>
      <c r="H8" s="152"/>
      <c r="I8" s="152"/>
      <c r="J8" s="152"/>
      <c r="K8" s="152"/>
      <c r="L8" s="153"/>
      <c r="M8" s="153"/>
      <c r="N8" s="153"/>
      <c r="O8" s="147"/>
      <c r="P8" s="147"/>
      <c r="Q8" s="284"/>
    </row>
    <row r="9" spans="2:17" ht="15.75" hidden="1" customHeight="1">
      <c r="B9" s="220" t="s">
        <v>289</v>
      </c>
      <c r="C9" s="435">
        <v>45208</v>
      </c>
      <c r="D9" s="530"/>
      <c r="E9" s="531"/>
      <c r="F9" s="532"/>
      <c r="G9" s="532"/>
      <c r="H9" s="152"/>
      <c r="I9" s="152"/>
      <c r="J9" s="152"/>
      <c r="K9" s="152"/>
      <c r="L9" s="153"/>
      <c r="M9" s="153"/>
      <c r="N9" s="153"/>
      <c r="O9" s="147"/>
      <c r="P9" s="147"/>
      <c r="Q9" s="181"/>
    </row>
    <row r="10" spans="2:17" ht="118.5" hidden="1" customHeight="1">
      <c r="B10" s="282" t="s">
        <v>290</v>
      </c>
      <c r="C10" s="435">
        <v>45209</v>
      </c>
      <c r="D10" s="504" t="s">
        <v>321</v>
      </c>
      <c r="E10" s="529" t="s">
        <v>480</v>
      </c>
      <c r="F10" s="122"/>
      <c r="G10" s="122"/>
      <c r="H10" s="168">
        <v>465</v>
      </c>
      <c r="I10" s="158">
        <v>9</v>
      </c>
      <c r="J10" s="158">
        <v>0</v>
      </c>
      <c r="K10" s="158">
        <v>0</v>
      </c>
      <c r="L10" s="146">
        <v>5</v>
      </c>
      <c r="M10" s="146">
        <v>1</v>
      </c>
      <c r="N10" s="168">
        <f>SUM(I10:M10)</f>
        <v>15</v>
      </c>
      <c r="O10" s="139">
        <f>I10/H10</f>
        <v>1.935483870967742E-2</v>
      </c>
      <c r="P10" s="139">
        <f>(SUM(L10:M10)/H10)</f>
        <v>1.2903225806451613E-2</v>
      </c>
      <c r="Q10" s="283" t="s">
        <v>481</v>
      </c>
    </row>
    <row r="11" spans="2:17" ht="15.75" hidden="1" customHeight="1">
      <c r="B11" s="220" t="s">
        <v>293</v>
      </c>
      <c r="C11" s="435">
        <v>45210</v>
      </c>
      <c r="D11" s="530"/>
      <c r="E11" s="531"/>
      <c r="F11" s="532"/>
      <c r="G11" s="532"/>
      <c r="H11" s="169"/>
      <c r="I11" s="152"/>
      <c r="J11" s="152"/>
      <c r="K11" s="152"/>
      <c r="L11" s="153"/>
      <c r="M11" s="153"/>
      <c r="N11" s="153"/>
      <c r="O11" s="147"/>
      <c r="P11" s="147"/>
      <c r="Q11" s="284"/>
    </row>
    <row r="12" spans="2:17" ht="150.75" hidden="1" customHeight="1">
      <c r="B12" s="282" t="s">
        <v>294</v>
      </c>
      <c r="C12" s="435">
        <v>45211</v>
      </c>
      <c r="D12" s="504" t="s">
        <v>482</v>
      </c>
      <c r="E12" s="529" t="s">
        <v>304</v>
      </c>
      <c r="F12" s="513" t="s">
        <v>483</v>
      </c>
      <c r="G12" s="513"/>
      <c r="H12" s="168">
        <v>557</v>
      </c>
      <c r="I12" s="158">
        <v>50</v>
      </c>
      <c r="J12" s="158">
        <v>2</v>
      </c>
      <c r="K12" s="158">
        <v>3</v>
      </c>
      <c r="L12" s="146">
        <v>0</v>
      </c>
      <c r="M12" s="278" t="s">
        <v>323</v>
      </c>
      <c r="N12" s="168">
        <f>SUM(I12:M12)</f>
        <v>55</v>
      </c>
      <c r="O12" s="149">
        <f>I12/H12</f>
        <v>8.9766606822262118E-2</v>
      </c>
      <c r="P12" s="149">
        <v>0</v>
      </c>
      <c r="Q12" s="283" t="s">
        <v>484</v>
      </c>
    </row>
    <row r="13" spans="2:17" ht="99" hidden="1" customHeight="1">
      <c r="B13" s="282" t="s">
        <v>295</v>
      </c>
      <c r="C13" s="435">
        <v>45212</v>
      </c>
      <c r="D13" s="504" t="s">
        <v>348</v>
      </c>
      <c r="E13" s="529" t="s">
        <v>485</v>
      </c>
      <c r="F13" s="122"/>
      <c r="G13" s="122"/>
      <c r="H13" s="168">
        <v>837</v>
      </c>
      <c r="I13" s="158">
        <v>24</v>
      </c>
      <c r="J13" s="158">
        <v>8</v>
      </c>
      <c r="K13" s="158">
        <v>1</v>
      </c>
      <c r="L13" s="146">
        <v>0</v>
      </c>
      <c r="M13" s="146">
        <v>22</v>
      </c>
      <c r="N13" s="168">
        <f>SUM(I13:M13)</f>
        <v>55</v>
      </c>
      <c r="O13" s="139">
        <f>I13/H13</f>
        <v>2.8673835125448029E-2</v>
      </c>
      <c r="P13" s="139">
        <f>(SUM(L13:M13)/H13)</f>
        <v>2.6284348864994027E-2</v>
      </c>
      <c r="Q13" s="283" t="s">
        <v>486</v>
      </c>
    </row>
    <row r="14" spans="2:17" ht="15.75" hidden="1" customHeight="1">
      <c r="B14" s="220" t="s">
        <v>299</v>
      </c>
      <c r="C14" s="435">
        <v>45213</v>
      </c>
      <c r="D14" s="530"/>
      <c r="E14" s="531"/>
      <c r="F14" s="532"/>
      <c r="G14" s="532"/>
      <c r="H14" s="152"/>
      <c r="I14" s="152"/>
      <c r="J14" s="152"/>
      <c r="K14" s="152"/>
      <c r="L14" s="153"/>
      <c r="M14" s="153"/>
      <c r="N14" s="153"/>
      <c r="O14" s="147"/>
      <c r="P14" s="147"/>
      <c r="Q14" s="284"/>
    </row>
    <row r="15" spans="2:17" ht="15.75" hidden="1" customHeight="1">
      <c r="B15" s="220" t="s">
        <v>288</v>
      </c>
      <c r="C15" s="435">
        <v>45214</v>
      </c>
      <c r="D15" s="530"/>
      <c r="E15" s="531"/>
      <c r="F15" s="532"/>
      <c r="G15" s="532"/>
      <c r="H15" s="152"/>
      <c r="I15" s="152"/>
      <c r="J15" s="152"/>
      <c r="K15" s="152"/>
      <c r="L15" s="153"/>
      <c r="M15" s="153"/>
      <c r="N15" s="153"/>
      <c r="O15" s="147"/>
      <c r="P15" s="147"/>
      <c r="Q15" s="181"/>
    </row>
    <row r="16" spans="2:17" ht="69" hidden="1" customHeight="1">
      <c r="B16" s="282" t="s">
        <v>289</v>
      </c>
      <c r="C16" s="435">
        <v>45215</v>
      </c>
      <c r="D16" s="504" t="s">
        <v>307</v>
      </c>
      <c r="E16" s="529" t="s">
        <v>308</v>
      </c>
      <c r="F16" s="122"/>
      <c r="G16" s="122"/>
      <c r="H16" s="158">
        <v>542</v>
      </c>
      <c r="I16" s="158">
        <v>16</v>
      </c>
      <c r="J16" s="158">
        <v>3</v>
      </c>
      <c r="K16" s="158">
        <v>0</v>
      </c>
      <c r="L16" s="278" t="s">
        <v>323</v>
      </c>
      <c r="M16" s="146">
        <v>13</v>
      </c>
      <c r="N16" s="168">
        <f>SUM(I16:M16)</f>
        <v>32</v>
      </c>
      <c r="O16" s="139">
        <f>I16/H16</f>
        <v>2.9520295202952029E-2</v>
      </c>
      <c r="P16" s="139">
        <f>(SUM(L16:M16)/H16)</f>
        <v>2.3985239852398525E-2</v>
      </c>
    </row>
    <row r="17" spans="2:17" ht="69.95" hidden="1">
      <c r="B17" s="220" t="s">
        <v>290</v>
      </c>
      <c r="C17" s="435">
        <v>45216</v>
      </c>
      <c r="D17" s="504"/>
      <c r="E17" s="529" t="s">
        <v>311</v>
      </c>
      <c r="F17" s="341" t="s">
        <v>305</v>
      </c>
      <c r="G17" s="341"/>
      <c r="H17" s="158">
        <v>480</v>
      </c>
      <c r="I17" s="158">
        <v>21</v>
      </c>
      <c r="J17" s="158">
        <v>1</v>
      </c>
      <c r="K17" s="158">
        <v>2</v>
      </c>
      <c r="L17" s="278" t="s">
        <v>323</v>
      </c>
      <c r="M17" s="278" t="s">
        <v>323</v>
      </c>
      <c r="N17" s="168">
        <f>SUM(I17:M17)</f>
        <v>24</v>
      </c>
      <c r="O17" s="139">
        <f>I17/H17</f>
        <v>4.3749999999999997E-2</v>
      </c>
      <c r="P17" s="139">
        <f>(SUM(L17:M17)/H17)</f>
        <v>0</v>
      </c>
    </row>
    <row r="18" spans="2:17" ht="15.75" hidden="1" customHeight="1">
      <c r="B18" s="220" t="s">
        <v>293</v>
      </c>
      <c r="C18" s="435">
        <v>45217</v>
      </c>
      <c r="D18" s="530"/>
      <c r="E18" s="531"/>
      <c r="F18" s="533"/>
      <c r="G18" s="533"/>
      <c r="H18" s="152"/>
      <c r="I18" s="152"/>
      <c r="J18" s="152"/>
      <c r="K18" s="152"/>
      <c r="L18" s="153"/>
      <c r="M18" s="153"/>
      <c r="N18" s="153"/>
      <c r="O18" s="147"/>
      <c r="P18" s="147"/>
      <c r="Q18" s="181"/>
    </row>
    <row r="19" spans="2:17" ht="81.75" hidden="1" customHeight="1">
      <c r="B19" s="282" t="s">
        <v>294</v>
      </c>
      <c r="C19" s="435">
        <v>45218</v>
      </c>
      <c r="D19" s="504" t="s">
        <v>314</v>
      </c>
      <c r="E19" s="529" t="s">
        <v>315</v>
      </c>
      <c r="F19" s="341" t="s">
        <v>316</v>
      </c>
      <c r="G19" s="341"/>
      <c r="H19" s="158">
        <v>341</v>
      </c>
      <c r="I19" s="158">
        <v>9</v>
      </c>
      <c r="J19" s="158">
        <v>3</v>
      </c>
      <c r="K19" s="158">
        <v>0</v>
      </c>
      <c r="L19" s="278" t="s">
        <v>323</v>
      </c>
      <c r="M19" s="146">
        <v>3</v>
      </c>
      <c r="N19" s="168">
        <f>SUM(I19:M19)</f>
        <v>15</v>
      </c>
      <c r="O19" s="139">
        <f>I19/H19</f>
        <v>2.6392961876832845E-2</v>
      </c>
      <c r="P19" s="139">
        <f>(SUM(L19:M19)/H19)</f>
        <v>8.7976539589442824E-3</v>
      </c>
    </row>
    <row r="20" spans="2:17" ht="15.75" hidden="1" customHeight="1">
      <c r="B20" s="220" t="s">
        <v>295</v>
      </c>
      <c r="C20" s="435">
        <v>45219</v>
      </c>
      <c r="D20" s="530"/>
      <c r="E20" s="531"/>
      <c r="F20" s="532"/>
      <c r="G20" s="532"/>
      <c r="H20" s="152"/>
      <c r="I20" s="152"/>
      <c r="J20" s="152"/>
      <c r="K20" s="152"/>
      <c r="L20" s="153"/>
      <c r="M20" s="153"/>
      <c r="N20" s="153"/>
      <c r="O20" s="153"/>
      <c r="P20" s="153"/>
      <c r="Q20" s="181"/>
    </row>
    <row r="21" spans="2:17" ht="68.25" hidden="1" customHeight="1">
      <c r="B21" s="282" t="s">
        <v>299</v>
      </c>
      <c r="C21" s="435">
        <v>45220</v>
      </c>
      <c r="D21" s="504" t="s">
        <v>314</v>
      </c>
      <c r="E21" s="341" t="s">
        <v>487</v>
      </c>
      <c r="F21" s="122"/>
      <c r="G21" s="122"/>
      <c r="H21" s="158">
        <v>709</v>
      </c>
      <c r="I21" s="158">
        <v>20</v>
      </c>
      <c r="J21" s="158">
        <v>5</v>
      </c>
      <c r="K21" s="158">
        <v>0</v>
      </c>
      <c r="L21" s="278">
        <v>5</v>
      </c>
      <c r="M21" s="146">
        <v>25</v>
      </c>
      <c r="N21" s="168">
        <f>SUM(I21:M21)</f>
        <v>55</v>
      </c>
      <c r="O21" s="149">
        <f>I21/H21</f>
        <v>2.8208744710860368E-2</v>
      </c>
      <c r="P21" s="149">
        <f>M21/H21</f>
        <v>3.5260930888575459E-2</v>
      </c>
      <c r="Q21" s="283" t="s">
        <v>488</v>
      </c>
    </row>
    <row r="22" spans="2:17" ht="15.75" hidden="1" customHeight="1">
      <c r="B22" s="220" t="s">
        <v>288</v>
      </c>
      <c r="C22" s="435">
        <v>45221</v>
      </c>
      <c r="D22" s="530"/>
      <c r="E22" s="531"/>
      <c r="F22" s="532"/>
      <c r="G22" s="532"/>
      <c r="H22" s="152"/>
      <c r="I22" s="152"/>
      <c r="J22" s="152"/>
      <c r="K22" s="152"/>
      <c r="L22" s="153"/>
      <c r="M22" s="153"/>
      <c r="N22" s="153"/>
      <c r="O22" s="153"/>
      <c r="P22" s="153"/>
      <c r="Q22" s="181"/>
    </row>
    <row r="23" spans="2:17" ht="91.5" hidden="1" customHeight="1">
      <c r="B23" s="282" t="s">
        <v>289</v>
      </c>
      <c r="C23" s="435">
        <v>45222</v>
      </c>
      <c r="D23" s="504" t="s">
        <v>318</v>
      </c>
      <c r="E23" s="529" t="s">
        <v>319</v>
      </c>
      <c r="F23" s="122"/>
      <c r="G23" s="122"/>
      <c r="H23" s="158">
        <v>412</v>
      </c>
      <c r="I23" s="158">
        <v>11</v>
      </c>
      <c r="J23" s="158">
        <v>0</v>
      </c>
      <c r="K23" s="158">
        <v>0</v>
      </c>
      <c r="L23" s="278">
        <v>1</v>
      </c>
      <c r="M23" s="158">
        <v>3</v>
      </c>
      <c r="N23" s="168">
        <f>SUM(I23:M23)</f>
        <v>15</v>
      </c>
      <c r="O23" s="149">
        <f>I23/H23</f>
        <v>2.6699029126213591E-2</v>
      </c>
      <c r="P23" s="149">
        <v>0</v>
      </c>
      <c r="Q23" s="534"/>
    </row>
    <row r="24" spans="2:17" ht="12.95" hidden="1">
      <c r="B24" s="220" t="s">
        <v>290</v>
      </c>
      <c r="C24" s="435">
        <v>45223</v>
      </c>
      <c r="D24" s="530"/>
      <c r="E24" s="530"/>
      <c r="F24" s="530"/>
      <c r="G24" s="530"/>
      <c r="H24" s="530"/>
      <c r="I24" s="530"/>
      <c r="J24" s="530"/>
      <c r="K24" s="530"/>
      <c r="L24" s="530"/>
      <c r="M24" s="530"/>
      <c r="N24" s="530"/>
      <c r="O24" s="530"/>
      <c r="P24" s="530"/>
      <c r="Q24" s="530"/>
    </row>
    <row r="25" spans="2:17" ht="15.75" hidden="1" customHeight="1">
      <c r="B25" s="220" t="s">
        <v>293</v>
      </c>
      <c r="C25" s="435">
        <v>45224</v>
      </c>
      <c r="D25" s="530"/>
      <c r="E25" s="531"/>
      <c r="F25" s="532"/>
      <c r="G25" s="532"/>
      <c r="H25" s="152"/>
      <c r="I25" s="152"/>
      <c r="J25" s="152"/>
      <c r="K25" s="152"/>
      <c r="L25" s="153"/>
      <c r="M25" s="153"/>
      <c r="N25" s="153"/>
      <c r="O25" s="147"/>
      <c r="P25" s="147"/>
      <c r="Q25" s="181"/>
    </row>
    <row r="26" spans="2:17" ht="15.75" hidden="1" customHeight="1">
      <c r="B26" s="220" t="s">
        <v>294</v>
      </c>
      <c r="C26" s="435">
        <v>45225</v>
      </c>
      <c r="D26" s="530"/>
      <c r="E26" s="531"/>
      <c r="F26" s="532"/>
      <c r="G26" s="532"/>
      <c r="H26" s="152"/>
      <c r="I26" s="152"/>
      <c r="J26" s="152"/>
      <c r="K26" s="152"/>
      <c r="L26" s="153"/>
      <c r="M26" s="153"/>
      <c r="N26" s="153"/>
      <c r="O26" s="147"/>
      <c r="P26" s="147"/>
      <c r="Q26" s="181"/>
    </row>
    <row r="27" spans="2:17" ht="101.25" hidden="1" customHeight="1">
      <c r="B27" s="282" t="s">
        <v>295</v>
      </c>
      <c r="C27" s="435">
        <v>45226</v>
      </c>
      <c r="D27" s="504" t="s">
        <v>489</v>
      </c>
      <c r="E27" s="529" t="s">
        <v>490</v>
      </c>
      <c r="F27" s="122"/>
      <c r="G27" s="122"/>
      <c r="H27" s="158">
        <v>540</v>
      </c>
      <c r="I27" s="158">
        <v>5</v>
      </c>
      <c r="J27" s="158">
        <v>0</v>
      </c>
      <c r="K27" s="158">
        <v>0</v>
      </c>
      <c r="L27" s="278" t="s">
        <v>323</v>
      </c>
      <c r="M27" s="146">
        <v>0</v>
      </c>
      <c r="N27" s="168">
        <f>SUM(I27:M27)</f>
        <v>5</v>
      </c>
      <c r="O27" s="139">
        <f>I27/H27</f>
        <v>9.2592592592592587E-3</v>
      </c>
      <c r="P27" s="140">
        <f>(SUM(L27:M27)/H27)</f>
        <v>0</v>
      </c>
    </row>
    <row r="28" spans="2:17" ht="15.75" hidden="1" customHeight="1">
      <c r="B28" s="220" t="s">
        <v>299</v>
      </c>
      <c r="C28" s="435">
        <v>45227</v>
      </c>
      <c r="D28" s="530"/>
      <c r="E28" s="152"/>
      <c r="F28" s="532"/>
      <c r="G28" s="532"/>
      <c r="H28" s="152"/>
      <c r="I28" s="152"/>
      <c r="J28" s="152"/>
      <c r="K28" s="152"/>
      <c r="L28" s="153"/>
      <c r="M28" s="153"/>
      <c r="N28" s="153"/>
      <c r="O28" s="147"/>
      <c r="P28" s="147"/>
      <c r="Q28" s="181"/>
    </row>
    <row r="29" spans="2:17" ht="15.75" hidden="1" customHeight="1">
      <c r="B29" s="220" t="s">
        <v>288</v>
      </c>
      <c r="C29" s="435">
        <v>45228</v>
      </c>
      <c r="D29" s="530"/>
      <c r="E29" s="152"/>
      <c r="F29" s="532"/>
      <c r="G29" s="532"/>
      <c r="H29" s="152"/>
      <c r="I29" s="152"/>
      <c r="J29" s="152"/>
      <c r="K29" s="152"/>
      <c r="L29" s="153"/>
      <c r="M29" s="153"/>
      <c r="N29" s="153"/>
      <c r="O29" s="147"/>
      <c r="P29" s="147"/>
      <c r="Q29" s="181"/>
    </row>
    <row r="30" spans="2:17" ht="119.25" hidden="1" customHeight="1">
      <c r="B30" s="282" t="s">
        <v>289</v>
      </c>
      <c r="C30" s="435">
        <v>45229</v>
      </c>
      <c r="D30" s="504" t="s">
        <v>321</v>
      </c>
      <c r="E30" s="529" t="s">
        <v>322</v>
      </c>
      <c r="F30" s="122"/>
      <c r="G30" s="122"/>
      <c r="H30" s="158">
        <v>724</v>
      </c>
      <c r="I30" s="158">
        <v>21</v>
      </c>
      <c r="J30" s="158">
        <v>5</v>
      </c>
      <c r="K30" s="158">
        <v>1</v>
      </c>
      <c r="L30" s="278" t="s">
        <v>323</v>
      </c>
      <c r="M30" s="158">
        <v>16</v>
      </c>
      <c r="N30" s="168">
        <f>SUM(I30:M30)</f>
        <v>43</v>
      </c>
      <c r="O30" s="517">
        <f>I30/H30</f>
        <v>2.9005524861878452E-2</v>
      </c>
      <c r="P30" s="517">
        <f>M30/H30</f>
        <v>2.2099447513812154E-2</v>
      </c>
      <c r="Q30" s="122"/>
    </row>
    <row r="31" spans="2:17" ht="95.25" hidden="1" customHeight="1">
      <c r="B31" s="282" t="s">
        <v>290</v>
      </c>
      <c r="C31" s="435">
        <v>45230</v>
      </c>
      <c r="D31" s="504" t="s">
        <v>314</v>
      </c>
      <c r="E31" s="341" t="s">
        <v>491</v>
      </c>
      <c r="F31" s="122"/>
      <c r="G31" s="122"/>
      <c r="H31" s="158">
        <v>490</v>
      </c>
      <c r="I31" s="158">
        <v>20</v>
      </c>
      <c r="J31" s="158">
        <v>2</v>
      </c>
      <c r="K31" s="158">
        <v>0</v>
      </c>
      <c r="L31" s="278" t="s">
        <v>323</v>
      </c>
      <c r="M31" s="158">
        <v>5</v>
      </c>
      <c r="N31" s="168">
        <f>SUM(I31:M31)</f>
        <v>27</v>
      </c>
      <c r="O31" s="517">
        <f>I31/H31</f>
        <v>4.0816326530612242E-2</v>
      </c>
      <c r="P31" s="535">
        <f>M31/H31</f>
        <v>1.020408163265306E-2</v>
      </c>
      <c r="Q31" s="122"/>
    </row>
    <row r="32" spans="2:17" ht="20.100000000000001" hidden="1">
      <c r="B32" s="285"/>
      <c r="C32" s="536"/>
      <c r="D32" s="537"/>
      <c r="E32" s="657" t="s">
        <v>330</v>
      </c>
      <c r="F32" s="657"/>
      <c r="G32" s="231"/>
      <c r="H32" s="251">
        <f>SUM(H3:H31)</f>
        <v>7241</v>
      </c>
      <c r="I32" s="251">
        <f t="shared" ref="I32:N32" si="0">SUM(I3:I31)</f>
        <v>230</v>
      </c>
      <c r="J32" s="251">
        <f t="shared" si="0"/>
        <v>32</v>
      </c>
      <c r="K32" s="251">
        <f t="shared" si="0"/>
        <v>8</v>
      </c>
      <c r="L32" s="251">
        <f t="shared" si="0"/>
        <v>14</v>
      </c>
      <c r="M32" s="251">
        <f t="shared" si="0"/>
        <v>101</v>
      </c>
      <c r="N32" s="251">
        <f t="shared" si="0"/>
        <v>385</v>
      </c>
      <c r="O32" s="252">
        <f>I32/H32</f>
        <v>3.1763568567877362E-2</v>
      </c>
      <c r="P32" s="252">
        <f>L32/H32</f>
        <v>1.9334346084794918E-3</v>
      </c>
      <c r="Q32" s="253"/>
    </row>
    <row r="33" spans="2:17" ht="15.75" hidden="1" customHeight="1">
      <c r="B33" s="220" t="s">
        <v>293</v>
      </c>
      <c r="C33" s="435">
        <v>45231</v>
      </c>
      <c r="D33" s="530"/>
      <c r="E33" s="532"/>
      <c r="F33" s="532"/>
      <c r="G33" s="532"/>
      <c r="H33" s="152"/>
      <c r="I33" s="152"/>
      <c r="J33" s="152"/>
      <c r="K33" s="152"/>
      <c r="L33" s="153"/>
      <c r="M33" s="153"/>
      <c r="N33" s="153"/>
      <c r="O33" s="147"/>
      <c r="P33" s="147"/>
      <c r="Q33" s="181"/>
    </row>
    <row r="34" spans="2:17" ht="85.5" hidden="1" customHeight="1">
      <c r="B34" s="220" t="s">
        <v>294</v>
      </c>
      <c r="C34" s="435">
        <v>45232</v>
      </c>
      <c r="D34" s="504"/>
      <c r="E34" s="529" t="s">
        <v>492</v>
      </c>
      <c r="F34" s="504"/>
      <c r="G34" s="504"/>
      <c r="H34" s="158">
        <v>731</v>
      </c>
      <c r="I34" s="158">
        <v>27</v>
      </c>
      <c r="J34" s="158">
        <v>0</v>
      </c>
      <c r="K34" s="158">
        <v>1</v>
      </c>
      <c r="L34" s="278">
        <v>2</v>
      </c>
      <c r="M34" s="158">
        <v>7</v>
      </c>
      <c r="N34" s="168">
        <f>SUM(I34:M34)</f>
        <v>37</v>
      </c>
      <c r="O34" s="517">
        <f>I34/H34</f>
        <v>3.6935704514363885E-2</v>
      </c>
      <c r="P34" s="517">
        <f>M34/H34</f>
        <v>9.575923392612859E-3</v>
      </c>
    </row>
    <row r="35" spans="2:17" ht="111.95" hidden="1">
      <c r="B35" s="282" t="s">
        <v>295</v>
      </c>
      <c r="C35" s="435">
        <v>45233</v>
      </c>
      <c r="D35" s="504" t="s">
        <v>321</v>
      </c>
      <c r="E35" s="122" t="s">
        <v>493</v>
      </c>
      <c r="F35" s="504"/>
      <c r="G35" s="504"/>
      <c r="H35" s="158">
        <v>588</v>
      </c>
      <c r="I35" s="158">
        <v>15</v>
      </c>
      <c r="J35" s="158">
        <v>2</v>
      </c>
      <c r="K35" s="158">
        <v>2</v>
      </c>
      <c r="L35" s="278" t="s">
        <v>323</v>
      </c>
      <c r="M35" s="158">
        <v>11</v>
      </c>
      <c r="N35" s="168">
        <f>SUM(I35:M35)</f>
        <v>30</v>
      </c>
      <c r="O35" s="517">
        <f>I35/H35</f>
        <v>2.5510204081632654E-2</v>
      </c>
      <c r="P35" s="517">
        <f>M35/H35</f>
        <v>1.8707482993197279E-2</v>
      </c>
    </row>
    <row r="36" spans="2:17" ht="15.75" hidden="1" customHeight="1">
      <c r="B36" s="220" t="s">
        <v>299</v>
      </c>
      <c r="C36" s="435">
        <v>45234</v>
      </c>
      <c r="D36" s="530"/>
      <c r="E36" s="530"/>
      <c r="F36" s="530"/>
      <c r="G36" s="530"/>
      <c r="H36" s="152"/>
      <c r="I36" s="152"/>
      <c r="J36" s="152"/>
      <c r="K36" s="152"/>
      <c r="L36" s="153"/>
      <c r="M36" s="153"/>
      <c r="N36" s="153"/>
      <c r="O36" s="147"/>
      <c r="P36" s="147"/>
      <c r="Q36" s="181"/>
    </row>
    <row r="37" spans="2:17" ht="15.75" hidden="1" customHeight="1">
      <c r="B37" s="220" t="s">
        <v>288</v>
      </c>
      <c r="C37" s="435">
        <v>45235</v>
      </c>
      <c r="D37" s="530"/>
      <c r="E37" s="530"/>
      <c r="F37" s="530"/>
      <c r="G37" s="530"/>
      <c r="H37" s="152"/>
      <c r="I37" s="152"/>
      <c r="J37" s="152"/>
      <c r="K37" s="152"/>
      <c r="L37" s="153"/>
      <c r="M37" s="153"/>
      <c r="N37" s="153"/>
      <c r="O37" s="147"/>
      <c r="P37" s="147"/>
      <c r="Q37" s="181"/>
    </row>
    <row r="38" spans="2:17" ht="87.75" hidden="1" customHeight="1">
      <c r="B38" s="282" t="s">
        <v>289</v>
      </c>
      <c r="C38" s="435">
        <v>45236</v>
      </c>
      <c r="D38" s="504" t="s">
        <v>321</v>
      </c>
      <c r="E38" s="122" t="s">
        <v>494</v>
      </c>
      <c r="F38" s="504"/>
      <c r="G38" s="504"/>
      <c r="H38" s="158">
        <v>393</v>
      </c>
      <c r="I38" s="158">
        <v>11</v>
      </c>
      <c r="J38" s="158">
        <v>1</v>
      </c>
      <c r="K38" s="158">
        <v>0</v>
      </c>
      <c r="L38" s="158" t="s">
        <v>323</v>
      </c>
      <c r="M38" s="158">
        <v>1</v>
      </c>
      <c r="N38" s="168">
        <f>SUM(I38:M38)</f>
        <v>13</v>
      </c>
      <c r="O38" s="522">
        <f>I38/H38</f>
        <v>2.7989821882951654E-2</v>
      </c>
      <c r="P38" s="517">
        <f>M38/H38</f>
        <v>2.5445292620865142E-3</v>
      </c>
      <c r="Q38" s="504"/>
    </row>
    <row r="39" spans="2:17" ht="66.75" hidden="1" customHeight="1">
      <c r="B39" s="282" t="s">
        <v>290</v>
      </c>
      <c r="C39" s="435">
        <v>45237</v>
      </c>
      <c r="D39" s="504" t="s">
        <v>314</v>
      </c>
      <c r="E39" s="341" t="s">
        <v>495</v>
      </c>
      <c r="F39" s="122" t="e" vm="33">
        <v>#VALUE!</v>
      </c>
      <c r="G39" s="122"/>
      <c r="H39" s="158">
        <v>406</v>
      </c>
      <c r="I39" s="158">
        <v>11</v>
      </c>
      <c r="J39" s="158">
        <v>6</v>
      </c>
      <c r="K39" s="158">
        <v>3</v>
      </c>
      <c r="L39" s="278" t="s">
        <v>323</v>
      </c>
      <c r="M39" s="278" t="s">
        <v>323</v>
      </c>
      <c r="N39" s="168">
        <f>SUM(I39:M39)</f>
        <v>20</v>
      </c>
      <c r="O39" s="522">
        <f>I39/H39</f>
        <v>2.7093596059113302E-2</v>
      </c>
      <c r="P39" s="517" t="s">
        <v>323</v>
      </c>
    </row>
    <row r="40" spans="2:17" ht="12.95" hidden="1">
      <c r="B40" s="220" t="s">
        <v>293</v>
      </c>
      <c r="C40" s="435">
        <v>45238</v>
      </c>
      <c r="D40" s="530"/>
      <c r="E40" s="530"/>
      <c r="F40" s="530"/>
      <c r="G40" s="530"/>
      <c r="H40" s="530"/>
      <c r="I40" s="530"/>
      <c r="J40" s="530"/>
      <c r="K40" s="530"/>
      <c r="L40" s="530"/>
      <c r="M40" s="530"/>
      <c r="N40" s="530"/>
      <c r="O40" s="530"/>
      <c r="P40" s="530"/>
      <c r="Q40" s="530"/>
    </row>
    <row r="41" spans="2:17" ht="91.5" hidden="1" customHeight="1">
      <c r="B41" s="282" t="s">
        <v>294</v>
      </c>
      <c r="C41" s="435">
        <v>45239</v>
      </c>
      <c r="D41" s="504" t="s">
        <v>314</v>
      </c>
      <c r="E41" s="122" t="s">
        <v>339</v>
      </c>
      <c r="F41" s="122" t="s">
        <v>496</v>
      </c>
      <c r="G41" s="122"/>
      <c r="H41" s="158">
        <v>591</v>
      </c>
      <c r="I41" s="158">
        <v>11</v>
      </c>
      <c r="J41" s="158">
        <v>2</v>
      </c>
      <c r="K41" s="158">
        <v>2</v>
      </c>
      <c r="L41" s="278" t="s">
        <v>323</v>
      </c>
      <c r="M41" s="278" t="s">
        <v>323</v>
      </c>
      <c r="N41" s="168">
        <f>SUM(I41:M41)</f>
        <v>15</v>
      </c>
      <c r="O41" s="139">
        <f>I41/H41</f>
        <v>1.8612521150592216E-2</v>
      </c>
      <c r="P41" s="286" t="s">
        <v>323</v>
      </c>
    </row>
    <row r="42" spans="2:17" ht="69.75" hidden="1" customHeight="1">
      <c r="B42" s="282" t="s">
        <v>295</v>
      </c>
      <c r="C42" s="435">
        <v>45240</v>
      </c>
      <c r="D42" s="504" t="s">
        <v>307</v>
      </c>
      <c r="E42" s="122" t="s">
        <v>497</v>
      </c>
      <c r="F42" s="504"/>
      <c r="G42" s="504"/>
      <c r="H42" s="158">
        <v>1054</v>
      </c>
      <c r="I42" s="158">
        <v>38</v>
      </c>
      <c r="J42" s="158">
        <v>35</v>
      </c>
      <c r="K42" s="158">
        <v>0</v>
      </c>
      <c r="L42" s="158">
        <v>31</v>
      </c>
      <c r="M42" s="158">
        <v>55</v>
      </c>
      <c r="N42" s="168">
        <f>SUM(I42:M42)</f>
        <v>159</v>
      </c>
      <c r="O42" s="517">
        <f>I42/H42</f>
        <v>3.6053130929791274E-2</v>
      </c>
      <c r="P42" s="517">
        <f>L42/H42</f>
        <v>2.9411764705882353E-2</v>
      </c>
      <c r="Q42" s="504"/>
    </row>
    <row r="43" spans="2:17" ht="15.75" hidden="1" customHeight="1">
      <c r="B43" s="220" t="s">
        <v>299</v>
      </c>
      <c r="C43" s="435">
        <v>45241</v>
      </c>
      <c r="D43" s="530"/>
      <c r="E43" s="530"/>
      <c r="F43" s="530"/>
      <c r="G43" s="530"/>
      <c r="H43" s="530"/>
      <c r="I43" s="530"/>
      <c r="J43" s="530"/>
      <c r="K43" s="530"/>
      <c r="L43" s="530"/>
      <c r="M43" s="530"/>
      <c r="N43" s="530"/>
      <c r="O43" s="530"/>
      <c r="P43" s="530"/>
      <c r="Q43" s="530"/>
    </row>
    <row r="44" spans="2:17" ht="15.75" hidden="1" customHeight="1">
      <c r="B44" s="220" t="s">
        <v>288</v>
      </c>
      <c r="C44" s="435">
        <v>45242</v>
      </c>
      <c r="D44" s="530"/>
      <c r="E44" s="530"/>
      <c r="F44" s="530"/>
      <c r="G44" s="530"/>
      <c r="H44" s="530"/>
      <c r="I44" s="530"/>
      <c r="J44" s="530"/>
      <c r="K44" s="530"/>
      <c r="L44" s="530"/>
      <c r="M44" s="530"/>
      <c r="N44" s="530"/>
      <c r="O44" s="530"/>
      <c r="P44" s="530"/>
      <c r="Q44" s="530"/>
    </row>
    <row r="45" spans="2:17" ht="92.25" hidden="1" customHeight="1">
      <c r="B45" s="282" t="s">
        <v>289</v>
      </c>
      <c r="C45" s="435">
        <v>45243</v>
      </c>
      <c r="D45" s="504" t="s">
        <v>321</v>
      </c>
      <c r="E45" s="122" t="s">
        <v>498</v>
      </c>
      <c r="F45" s="122"/>
      <c r="G45" s="122"/>
      <c r="H45" s="158">
        <v>538</v>
      </c>
      <c r="I45" s="158">
        <v>10</v>
      </c>
      <c r="J45" s="158">
        <v>0</v>
      </c>
      <c r="K45" s="158">
        <v>0</v>
      </c>
      <c r="L45" s="146">
        <v>0</v>
      </c>
      <c r="M45" s="146">
        <v>6</v>
      </c>
      <c r="N45" s="168">
        <f>SUM(I45:M45)</f>
        <v>16</v>
      </c>
      <c r="O45" s="517">
        <f>I45/H45</f>
        <v>1.858736059479554E-2</v>
      </c>
      <c r="P45" s="517">
        <f>L45/H45</f>
        <v>0</v>
      </c>
    </row>
    <row r="46" spans="2:17" ht="143.25" hidden="1" customHeight="1">
      <c r="B46" s="282" t="s">
        <v>290</v>
      </c>
      <c r="C46" s="435">
        <v>45244</v>
      </c>
      <c r="D46" s="504" t="s">
        <v>321</v>
      </c>
      <c r="E46" s="504" t="s">
        <v>499</v>
      </c>
      <c r="F46" s="504"/>
      <c r="G46" s="504"/>
      <c r="H46" s="158">
        <v>559</v>
      </c>
      <c r="I46" s="158">
        <v>15</v>
      </c>
      <c r="J46" s="158">
        <v>8</v>
      </c>
      <c r="K46" s="158">
        <v>0</v>
      </c>
      <c r="L46" s="504" t="s">
        <v>323</v>
      </c>
      <c r="M46" s="504" t="s">
        <v>323</v>
      </c>
      <c r="N46" s="168">
        <f>SUM(I46:M46)</f>
        <v>23</v>
      </c>
      <c r="O46" s="517">
        <f>I46/H46</f>
        <v>2.6833631484794274E-2</v>
      </c>
      <c r="P46" s="517" t="e">
        <f>L46/H46</f>
        <v>#VALUE!</v>
      </c>
      <c r="Q46" s="530"/>
    </row>
    <row r="47" spans="2:17" ht="87" hidden="1" customHeight="1">
      <c r="B47" s="282" t="s">
        <v>293</v>
      </c>
      <c r="C47" s="435">
        <v>45245</v>
      </c>
      <c r="D47" s="504" t="s">
        <v>296</v>
      </c>
      <c r="E47" s="122" t="s">
        <v>500</v>
      </c>
      <c r="F47" s="504"/>
      <c r="G47" s="504"/>
      <c r="H47" s="158">
        <v>548</v>
      </c>
      <c r="I47" s="158">
        <v>7</v>
      </c>
      <c r="J47" s="158">
        <v>0</v>
      </c>
      <c r="K47" s="158">
        <v>1</v>
      </c>
      <c r="L47" s="158">
        <v>2</v>
      </c>
      <c r="M47" s="158">
        <v>1</v>
      </c>
      <c r="N47" s="168">
        <f>SUM(I47:M47)</f>
        <v>11</v>
      </c>
      <c r="O47" s="517">
        <f>I47/H47</f>
        <v>1.2773722627737226E-2</v>
      </c>
      <c r="P47" s="517">
        <f>L47/H47</f>
        <v>3.6496350364963502E-3</v>
      </c>
      <c r="Q47" s="504"/>
    </row>
    <row r="48" spans="2:17" ht="88.5" hidden="1" customHeight="1">
      <c r="B48" s="282" t="s">
        <v>294</v>
      </c>
      <c r="C48" s="435">
        <v>45246</v>
      </c>
      <c r="D48" s="504" t="s">
        <v>314</v>
      </c>
      <c r="E48" s="341" t="s">
        <v>501</v>
      </c>
      <c r="F48" s="122" t="e" vm="34">
        <v>#VALUE!</v>
      </c>
      <c r="G48" s="122"/>
      <c r="H48" s="158">
        <v>489</v>
      </c>
      <c r="I48" s="158">
        <v>7</v>
      </c>
      <c r="J48" s="158">
        <v>4</v>
      </c>
      <c r="K48" s="158">
        <v>0</v>
      </c>
      <c r="L48" s="158">
        <v>0</v>
      </c>
      <c r="M48" s="158">
        <v>2</v>
      </c>
      <c r="N48" s="168">
        <f>SUM(I48:M48)</f>
        <v>13</v>
      </c>
      <c r="O48" s="517">
        <f>I48/H48</f>
        <v>1.4314928425357873E-2</v>
      </c>
      <c r="P48" s="517">
        <f>L48/H48</f>
        <v>0</v>
      </c>
    </row>
    <row r="49" spans="2:17" ht="12.95" hidden="1">
      <c r="B49" s="220" t="s">
        <v>295</v>
      </c>
      <c r="C49" s="435">
        <v>45247</v>
      </c>
      <c r="D49" s="530"/>
      <c r="E49" s="530"/>
      <c r="F49" s="530"/>
      <c r="G49" s="530"/>
      <c r="H49" s="530"/>
      <c r="I49" s="530"/>
      <c r="J49" s="530"/>
      <c r="K49" s="530"/>
      <c r="L49" s="530"/>
      <c r="M49" s="530"/>
      <c r="N49" s="530"/>
      <c r="O49" s="530"/>
      <c r="P49" s="530"/>
      <c r="Q49" s="530"/>
    </row>
    <row r="50" spans="2:17" ht="12.95" hidden="1">
      <c r="B50" s="220" t="s">
        <v>299</v>
      </c>
      <c r="C50" s="435">
        <v>45248</v>
      </c>
      <c r="D50" s="530"/>
      <c r="E50" s="530"/>
      <c r="F50" s="530"/>
      <c r="G50" s="530"/>
      <c r="H50" s="530"/>
      <c r="I50" s="530"/>
      <c r="J50" s="530"/>
      <c r="K50" s="530"/>
      <c r="L50" s="530"/>
      <c r="M50" s="530"/>
      <c r="N50" s="530"/>
      <c r="O50" s="530"/>
      <c r="P50" s="530"/>
      <c r="Q50" s="530"/>
    </row>
    <row r="51" spans="2:17" ht="12.95" hidden="1">
      <c r="B51" s="220" t="s">
        <v>288</v>
      </c>
      <c r="C51" s="435">
        <v>45249</v>
      </c>
      <c r="D51" s="530"/>
      <c r="E51" s="530"/>
      <c r="F51" s="530"/>
      <c r="G51" s="530"/>
      <c r="H51" s="530"/>
      <c r="I51" s="530"/>
      <c r="J51" s="530"/>
      <c r="K51" s="530"/>
      <c r="L51" s="530"/>
      <c r="M51" s="530"/>
      <c r="N51" s="530"/>
      <c r="O51" s="530"/>
      <c r="P51" s="530"/>
      <c r="Q51" s="530"/>
    </row>
    <row r="52" spans="2:17" ht="12.95" hidden="1">
      <c r="B52" s="220" t="s">
        <v>289</v>
      </c>
      <c r="C52" s="435">
        <v>45250</v>
      </c>
      <c r="D52" s="530"/>
      <c r="E52" s="530"/>
      <c r="F52" s="530"/>
      <c r="G52" s="530"/>
      <c r="H52" s="530"/>
      <c r="I52" s="530"/>
      <c r="J52" s="530"/>
      <c r="K52" s="530"/>
      <c r="L52" s="530"/>
      <c r="M52" s="530"/>
      <c r="N52" s="530"/>
      <c r="O52" s="530"/>
      <c r="P52" s="530"/>
      <c r="Q52" s="530"/>
    </row>
    <row r="53" spans="2:17" ht="104.25" hidden="1" customHeight="1">
      <c r="B53" s="282" t="s">
        <v>290</v>
      </c>
      <c r="C53" s="435">
        <v>45251</v>
      </c>
      <c r="D53" s="504" t="s">
        <v>489</v>
      </c>
      <c r="E53" s="341" t="s">
        <v>502</v>
      </c>
      <c r="F53" s="122" t="e" vm="35">
        <v>#VALUE!</v>
      </c>
      <c r="G53" s="122"/>
      <c r="H53" s="158">
        <v>280</v>
      </c>
      <c r="I53" s="158">
        <v>12</v>
      </c>
      <c r="J53" s="158">
        <v>2</v>
      </c>
      <c r="K53" s="158">
        <v>0</v>
      </c>
      <c r="L53" s="146">
        <v>0</v>
      </c>
      <c r="M53" s="146">
        <v>0</v>
      </c>
      <c r="N53" s="168">
        <f>SUM(I53:M53)</f>
        <v>14</v>
      </c>
      <c r="O53" s="517">
        <f>I53/H53</f>
        <v>4.2857142857142858E-2</v>
      </c>
      <c r="P53" s="517">
        <f>L53/H53</f>
        <v>0</v>
      </c>
    </row>
    <row r="54" spans="2:17" ht="12.95" hidden="1">
      <c r="B54" s="220" t="s">
        <v>293</v>
      </c>
      <c r="C54" s="435">
        <v>45252</v>
      </c>
      <c r="D54" s="530"/>
      <c r="E54" s="530"/>
      <c r="F54" s="530"/>
      <c r="G54" s="530"/>
      <c r="H54" s="530"/>
      <c r="I54" s="530"/>
      <c r="J54" s="530"/>
      <c r="K54" s="530"/>
      <c r="L54" s="530"/>
      <c r="M54" s="530"/>
      <c r="N54" s="530"/>
      <c r="O54" s="530"/>
      <c r="P54" s="530"/>
      <c r="Q54" s="530"/>
    </row>
    <row r="55" spans="2:17" ht="12.95" hidden="1">
      <c r="B55" s="220" t="s">
        <v>294</v>
      </c>
      <c r="C55" s="435">
        <v>45253</v>
      </c>
      <c r="D55" s="530"/>
      <c r="E55" s="530"/>
      <c r="F55" s="530"/>
      <c r="G55" s="530"/>
      <c r="H55" s="530"/>
      <c r="I55" s="530"/>
      <c r="J55" s="530"/>
      <c r="K55" s="530"/>
      <c r="L55" s="530"/>
      <c r="M55" s="530"/>
      <c r="N55" s="530"/>
      <c r="O55" s="530"/>
      <c r="P55" s="530"/>
      <c r="Q55" s="530"/>
    </row>
    <row r="56" spans="2:17" ht="113.25" hidden="1" customHeight="1">
      <c r="B56" s="282" t="s">
        <v>295</v>
      </c>
      <c r="C56" s="435">
        <v>45254</v>
      </c>
      <c r="D56" s="504" t="s">
        <v>348</v>
      </c>
      <c r="E56" s="341" t="s">
        <v>503</v>
      </c>
      <c r="F56" s="122"/>
      <c r="G56" s="122"/>
      <c r="H56" s="168">
        <v>5609</v>
      </c>
      <c r="I56" s="168">
        <v>6</v>
      </c>
      <c r="J56" s="158">
        <v>6</v>
      </c>
      <c r="K56" s="158">
        <v>0</v>
      </c>
      <c r="L56" s="146">
        <v>265</v>
      </c>
      <c r="M56" s="146">
        <v>133</v>
      </c>
      <c r="N56" s="168">
        <v>410</v>
      </c>
      <c r="O56" s="139">
        <f>I56/H56</f>
        <v>1.0697093956141914E-3</v>
      </c>
      <c r="P56" s="517">
        <f>L56/H56</f>
        <v>4.724549830629346E-2</v>
      </c>
    </row>
    <row r="57" spans="2:17" ht="12.95" hidden="1">
      <c r="B57" s="220" t="s">
        <v>299</v>
      </c>
      <c r="C57" s="435">
        <v>45255</v>
      </c>
      <c r="D57" s="530"/>
      <c r="E57" s="530"/>
      <c r="F57" s="530"/>
      <c r="G57" s="530"/>
      <c r="H57" s="530"/>
      <c r="I57" s="530"/>
      <c r="J57" s="530"/>
      <c r="K57" s="530"/>
      <c r="L57" s="530"/>
      <c r="M57" s="530"/>
      <c r="N57" s="530"/>
      <c r="O57" s="530"/>
      <c r="P57" s="530"/>
      <c r="Q57" s="530"/>
    </row>
    <row r="58" spans="2:17" ht="12.95" hidden="1">
      <c r="B58" s="220" t="s">
        <v>288</v>
      </c>
      <c r="C58" s="435">
        <v>45256</v>
      </c>
      <c r="D58" s="530"/>
      <c r="E58" s="530"/>
      <c r="F58" s="530"/>
      <c r="G58" s="530"/>
      <c r="H58" s="530"/>
      <c r="I58" s="530"/>
      <c r="J58" s="530"/>
      <c r="K58" s="530"/>
      <c r="L58" s="530"/>
      <c r="M58" s="530"/>
      <c r="N58" s="530"/>
      <c r="O58" s="530"/>
      <c r="P58" s="530"/>
      <c r="Q58" s="530"/>
    </row>
    <row r="59" spans="2:17" ht="12.95" hidden="1">
      <c r="B59" s="220" t="s">
        <v>289</v>
      </c>
      <c r="C59" s="435">
        <v>45257</v>
      </c>
      <c r="D59" s="530"/>
      <c r="E59" s="530"/>
      <c r="F59" s="530"/>
      <c r="G59" s="530"/>
      <c r="H59" s="530"/>
      <c r="I59" s="530"/>
      <c r="J59" s="530"/>
      <c r="K59" s="530"/>
      <c r="L59" s="530"/>
      <c r="M59" s="530"/>
      <c r="N59" s="530"/>
      <c r="O59" s="530"/>
      <c r="P59" s="530"/>
      <c r="Q59" s="530"/>
    </row>
    <row r="60" spans="2:17" ht="102.75" hidden="1" customHeight="1">
      <c r="B60" s="220" t="s">
        <v>290</v>
      </c>
      <c r="C60" s="435">
        <v>45258</v>
      </c>
      <c r="D60" s="504" t="s">
        <v>318</v>
      </c>
      <c r="E60" s="538" t="s">
        <v>504</v>
      </c>
      <c r="F60" s="504"/>
      <c r="G60" s="504"/>
      <c r="H60" s="168">
        <v>500</v>
      </c>
      <c r="I60" s="168">
        <v>8</v>
      </c>
      <c r="J60" s="168">
        <v>1</v>
      </c>
      <c r="K60" s="168">
        <v>0</v>
      </c>
      <c r="L60" s="168">
        <v>0</v>
      </c>
      <c r="M60" s="168">
        <v>2</v>
      </c>
      <c r="N60" s="168">
        <f>SUM(I60:M60)</f>
        <v>11</v>
      </c>
      <c r="O60" s="139">
        <f>I60/H60</f>
        <v>1.6E-2</v>
      </c>
      <c r="P60" s="517">
        <f>L60/H60</f>
        <v>0</v>
      </c>
      <c r="Q60" s="504"/>
    </row>
    <row r="61" spans="2:17" ht="12.95" hidden="1">
      <c r="B61" s="220" t="s">
        <v>293</v>
      </c>
      <c r="C61" s="435">
        <v>45259</v>
      </c>
      <c r="D61" s="530"/>
      <c r="E61" s="530"/>
      <c r="F61" s="530"/>
      <c r="G61" s="530"/>
      <c r="H61" s="530"/>
      <c r="I61" s="530"/>
      <c r="J61" s="530"/>
      <c r="K61" s="530"/>
      <c r="L61" s="530"/>
      <c r="M61" s="530"/>
      <c r="N61" s="530"/>
      <c r="O61" s="530"/>
      <c r="P61" s="530"/>
      <c r="Q61" s="530"/>
    </row>
    <row r="62" spans="2:17" ht="99" hidden="1" customHeight="1">
      <c r="B62" s="282" t="s">
        <v>294</v>
      </c>
      <c r="C62" s="435">
        <v>45260</v>
      </c>
      <c r="D62" s="504"/>
      <c r="E62" s="341" t="s">
        <v>505</v>
      </c>
      <c r="F62" s="122"/>
      <c r="G62" s="122"/>
      <c r="H62" s="168">
        <v>573</v>
      </c>
      <c r="I62" s="168">
        <v>15</v>
      </c>
      <c r="J62" s="168">
        <v>2</v>
      </c>
      <c r="K62" s="168">
        <v>0</v>
      </c>
      <c r="L62" s="168">
        <v>2</v>
      </c>
      <c r="M62" s="168">
        <v>12</v>
      </c>
      <c r="N62" s="168">
        <f>SUM(I62:M62)</f>
        <v>31</v>
      </c>
      <c r="O62" s="139">
        <f>I62/H62</f>
        <v>2.6178010471204188E-2</v>
      </c>
      <c r="P62" s="517">
        <f>L62/H62</f>
        <v>3.4904013961605585E-3</v>
      </c>
    </row>
    <row r="63" spans="2:17" ht="20.100000000000001" hidden="1">
      <c r="B63" s="285"/>
      <c r="C63" s="536"/>
      <c r="D63" s="537"/>
      <c r="E63" s="657" t="s">
        <v>330</v>
      </c>
      <c r="F63" s="657"/>
      <c r="G63" s="231"/>
      <c r="H63" s="251">
        <f>SUM(H34:H62)</f>
        <v>12859</v>
      </c>
      <c r="I63" s="251">
        <f t="shared" ref="I63:N63" si="1">SUM(I34:I62)</f>
        <v>193</v>
      </c>
      <c r="J63" s="251">
        <f t="shared" si="1"/>
        <v>69</v>
      </c>
      <c r="K63" s="251">
        <f t="shared" si="1"/>
        <v>9</v>
      </c>
      <c r="L63" s="251">
        <f t="shared" si="1"/>
        <v>302</v>
      </c>
      <c r="M63" s="251">
        <f t="shared" si="1"/>
        <v>230</v>
      </c>
      <c r="N63" s="251">
        <f t="shared" si="1"/>
        <v>803</v>
      </c>
      <c r="O63" s="252">
        <f>I63/H63</f>
        <v>1.5008943152655727E-2</v>
      </c>
      <c r="P63" s="252">
        <f>L63/H63</f>
        <v>2.3485496539388754E-2</v>
      </c>
      <c r="Q63" s="253"/>
    </row>
    <row r="64" spans="2:17" ht="12.95" hidden="1">
      <c r="B64" s="220" t="s">
        <v>295</v>
      </c>
      <c r="C64" s="435">
        <v>45261</v>
      </c>
      <c r="D64" s="530"/>
      <c r="E64" s="530"/>
      <c r="F64" s="530"/>
      <c r="G64" s="530"/>
      <c r="H64" s="530"/>
      <c r="I64" s="530"/>
      <c r="J64" s="530"/>
      <c r="K64" s="530"/>
      <c r="L64" s="530"/>
      <c r="M64" s="530"/>
      <c r="N64" s="530"/>
      <c r="O64" s="530"/>
      <c r="P64" s="530"/>
      <c r="Q64" s="530"/>
    </row>
    <row r="65" spans="2:17" ht="12.95" hidden="1">
      <c r="B65" s="220" t="s">
        <v>299</v>
      </c>
      <c r="C65" s="435">
        <v>45262</v>
      </c>
      <c r="D65" s="530"/>
      <c r="E65" s="530"/>
      <c r="F65" s="530"/>
      <c r="G65" s="530"/>
      <c r="H65" s="530"/>
      <c r="I65" s="530"/>
      <c r="J65" s="530"/>
      <c r="K65" s="530"/>
      <c r="L65" s="530"/>
      <c r="M65" s="530"/>
      <c r="N65" s="530"/>
      <c r="O65" s="530"/>
      <c r="P65" s="530"/>
      <c r="Q65" s="530"/>
    </row>
    <row r="66" spans="2:17" ht="12.95" hidden="1">
      <c r="B66" s="220" t="s">
        <v>288</v>
      </c>
      <c r="C66" s="435">
        <v>45263</v>
      </c>
      <c r="D66" s="530"/>
      <c r="E66" s="530"/>
      <c r="F66" s="530"/>
      <c r="G66" s="530"/>
      <c r="H66" s="530"/>
      <c r="I66" s="530"/>
      <c r="J66" s="530"/>
      <c r="K66" s="530"/>
      <c r="L66" s="530"/>
      <c r="M66" s="530"/>
      <c r="N66" s="530"/>
      <c r="O66" s="530"/>
      <c r="P66" s="530"/>
      <c r="Q66" s="530"/>
    </row>
    <row r="67" spans="2:17" ht="96" hidden="1" customHeight="1">
      <c r="B67" s="282" t="s">
        <v>289</v>
      </c>
      <c r="C67" s="435">
        <v>45264</v>
      </c>
      <c r="D67" s="504" t="s">
        <v>300</v>
      </c>
      <c r="E67" s="122" t="s">
        <v>506</v>
      </c>
      <c r="F67" s="122"/>
      <c r="G67" s="122"/>
      <c r="H67" s="168">
        <v>283</v>
      </c>
      <c r="I67" s="168">
        <v>3</v>
      </c>
      <c r="J67" s="168">
        <v>0</v>
      </c>
      <c r="K67" s="168">
        <v>0</v>
      </c>
      <c r="L67" s="168">
        <v>5</v>
      </c>
      <c r="M67" s="168">
        <v>0</v>
      </c>
      <c r="N67" s="168">
        <f>SUM(I67,J67,K67,L67,M67)</f>
        <v>8</v>
      </c>
      <c r="O67" s="139">
        <f>I67/H67</f>
        <v>1.0600706713780919E-2</v>
      </c>
      <c r="P67" s="517">
        <f>L67/H67</f>
        <v>1.7667844522968199E-2</v>
      </c>
    </row>
    <row r="68" spans="2:17" ht="12.95" hidden="1">
      <c r="B68" s="220" t="s">
        <v>290</v>
      </c>
      <c r="C68" s="435">
        <v>45265</v>
      </c>
      <c r="D68" s="530"/>
      <c r="E68" s="530"/>
      <c r="F68" s="530"/>
      <c r="G68" s="530"/>
      <c r="H68" s="530"/>
      <c r="I68" s="530"/>
      <c r="J68" s="530"/>
      <c r="K68" s="530"/>
      <c r="L68" s="530"/>
      <c r="M68" s="530"/>
      <c r="N68" s="530"/>
      <c r="O68" s="530"/>
      <c r="P68" s="530"/>
      <c r="Q68" s="530"/>
    </row>
    <row r="69" spans="2:17" ht="115.5" hidden="1" customHeight="1">
      <c r="B69" s="282" t="s">
        <v>293</v>
      </c>
      <c r="C69" s="435">
        <v>45266</v>
      </c>
      <c r="D69" s="504"/>
      <c r="E69" s="341" t="s">
        <v>507</v>
      </c>
      <c r="F69" s="122"/>
      <c r="G69" s="122"/>
      <c r="H69" s="689" t="s">
        <v>508</v>
      </c>
      <c r="I69" s="689"/>
      <c r="J69" s="689"/>
      <c r="K69" s="689"/>
      <c r="L69" s="689"/>
      <c r="M69" s="689"/>
      <c r="N69" s="689"/>
      <c r="O69" s="689"/>
      <c r="P69" s="689"/>
      <c r="Q69" s="689"/>
    </row>
    <row r="70" spans="2:17" ht="12.95" hidden="1">
      <c r="B70" s="220" t="s">
        <v>294</v>
      </c>
      <c r="C70" s="435">
        <v>45267</v>
      </c>
      <c r="D70" s="530"/>
      <c r="E70" s="530"/>
      <c r="F70" s="530"/>
      <c r="G70" s="530"/>
      <c r="H70" s="530"/>
      <c r="I70" s="530"/>
      <c r="J70" s="530"/>
      <c r="K70" s="530"/>
      <c r="L70" s="530"/>
      <c r="M70" s="530"/>
      <c r="N70" s="530"/>
      <c r="O70" s="530"/>
      <c r="P70" s="530"/>
      <c r="Q70" s="530"/>
    </row>
    <row r="71" spans="2:17" ht="114" hidden="1" customHeight="1">
      <c r="B71" s="282" t="s">
        <v>295</v>
      </c>
      <c r="C71" s="435">
        <v>45268</v>
      </c>
      <c r="D71" s="504"/>
      <c r="E71" s="341" t="s">
        <v>509</v>
      </c>
      <c r="F71" s="122"/>
      <c r="G71" s="122"/>
      <c r="H71" s="168">
        <v>188</v>
      </c>
      <c r="I71" s="168">
        <v>2</v>
      </c>
      <c r="J71" s="168">
        <v>0</v>
      </c>
      <c r="K71" s="168">
        <v>0</v>
      </c>
      <c r="L71" s="168">
        <v>2</v>
      </c>
      <c r="M71" s="168">
        <v>0</v>
      </c>
      <c r="N71" s="168">
        <f>SUM(I71,J71,K71,L71,M71)</f>
        <v>4</v>
      </c>
      <c r="O71" s="139">
        <f>I71/H71</f>
        <v>1.0638297872340425E-2</v>
      </c>
      <c r="P71" s="517">
        <f>L71/H71</f>
        <v>1.0638297872340425E-2</v>
      </c>
    </row>
    <row r="72" spans="2:17" ht="12.95" hidden="1">
      <c r="B72" s="220" t="s">
        <v>299</v>
      </c>
      <c r="C72" s="435">
        <v>45269</v>
      </c>
      <c r="D72" s="530"/>
      <c r="E72" s="530"/>
      <c r="F72" s="530"/>
      <c r="G72" s="530"/>
      <c r="H72" s="530"/>
      <c r="I72" s="530"/>
      <c r="J72" s="530"/>
      <c r="K72" s="530"/>
      <c r="L72" s="530"/>
      <c r="M72" s="530"/>
      <c r="N72" s="530"/>
      <c r="O72" s="530"/>
      <c r="P72" s="530"/>
      <c r="Q72" s="530"/>
    </row>
    <row r="73" spans="2:17" ht="116.25" hidden="1" customHeight="1">
      <c r="B73" s="282" t="s">
        <v>288</v>
      </c>
      <c r="C73" s="435">
        <v>45270</v>
      </c>
      <c r="D73" s="504"/>
      <c r="E73" s="538" t="s">
        <v>510</v>
      </c>
      <c r="F73" s="504"/>
      <c r="G73" s="504"/>
      <c r="H73" s="168">
        <v>306</v>
      </c>
      <c r="I73" s="168">
        <v>1</v>
      </c>
      <c r="J73" s="168">
        <v>3</v>
      </c>
      <c r="K73" s="168">
        <v>0</v>
      </c>
      <c r="L73" s="168">
        <v>0</v>
      </c>
      <c r="M73" s="168">
        <v>9</v>
      </c>
      <c r="N73" s="168">
        <f>SUM(I73,J73,K73,L73,M73)</f>
        <v>13</v>
      </c>
      <c r="O73" s="139">
        <f>I73/H73</f>
        <v>3.2679738562091504E-3</v>
      </c>
      <c r="P73" s="517">
        <f>L73/H73</f>
        <v>0</v>
      </c>
      <c r="Q73" s="504"/>
    </row>
    <row r="74" spans="2:17" ht="12.95" hidden="1">
      <c r="B74" s="220" t="s">
        <v>289</v>
      </c>
      <c r="C74" s="435">
        <v>45271</v>
      </c>
      <c r="D74" s="530"/>
      <c r="E74" s="530"/>
      <c r="F74" s="530"/>
      <c r="G74" s="530"/>
      <c r="H74" s="530"/>
      <c r="I74" s="530"/>
      <c r="J74" s="530"/>
      <c r="K74" s="530"/>
      <c r="L74" s="530"/>
      <c r="M74" s="530"/>
      <c r="N74" s="530"/>
      <c r="O74" s="530"/>
      <c r="P74" s="530"/>
      <c r="Q74" s="530"/>
    </row>
    <row r="75" spans="2:17" ht="12.95" hidden="1">
      <c r="B75" s="220" t="s">
        <v>290</v>
      </c>
      <c r="C75" s="435">
        <v>45272</v>
      </c>
      <c r="D75" s="530"/>
      <c r="E75" s="530"/>
      <c r="F75" s="530"/>
      <c r="G75" s="530"/>
      <c r="H75" s="530"/>
      <c r="I75" s="530"/>
      <c r="J75" s="530"/>
      <c r="K75" s="530"/>
      <c r="L75" s="530"/>
      <c r="M75" s="530"/>
      <c r="N75" s="530"/>
      <c r="O75" s="530"/>
      <c r="P75" s="530"/>
      <c r="Q75" s="530"/>
    </row>
    <row r="76" spans="2:17" ht="12.95" hidden="1">
      <c r="B76" s="220" t="s">
        <v>293</v>
      </c>
      <c r="C76" s="435">
        <v>45273</v>
      </c>
      <c r="D76" s="530"/>
      <c r="E76" s="530"/>
      <c r="F76" s="530"/>
      <c r="G76" s="530"/>
      <c r="H76" s="530"/>
      <c r="I76" s="530"/>
      <c r="J76" s="530"/>
      <c r="K76" s="530"/>
      <c r="L76" s="530"/>
      <c r="M76" s="530"/>
      <c r="N76" s="530"/>
      <c r="O76" s="530"/>
      <c r="P76" s="530"/>
      <c r="Q76" s="530"/>
    </row>
    <row r="77" spans="2:17" ht="117" hidden="1" customHeight="1">
      <c r="B77" s="282" t="s">
        <v>294</v>
      </c>
      <c r="C77" s="435">
        <v>45274</v>
      </c>
      <c r="D77" s="504"/>
      <c r="E77" s="122" t="s">
        <v>511</v>
      </c>
      <c r="H77" s="168">
        <v>1569</v>
      </c>
      <c r="I77" s="168">
        <v>19</v>
      </c>
      <c r="J77" s="168">
        <v>16</v>
      </c>
      <c r="K77" s="168">
        <v>2</v>
      </c>
      <c r="L77" s="168">
        <v>48</v>
      </c>
      <c r="M77" s="168">
        <v>43</v>
      </c>
      <c r="N77" s="168">
        <f>SUM(I77,J77,K77,L77,M77)</f>
        <v>128</v>
      </c>
      <c r="O77" s="139">
        <f>I77/H77</f>
        <v>1.2109623964308477E-2</v>
      </c>
      <c r="P77" s="517">
        <f>L77/H77</f>
        <v>3.0592734225621414E-2</v>
      </c>
    </row>
    <row r="78" spans="2:17" ht="12.95" hidden="1">
      <c r="B78" s="220" t="s">
        <v>295</v>
      </c>
      <c r="C78" s="435">
        <v>45275</v>
      </c>
      <c r="D78" s="530"/>
      <c r="E78" s="530"/>
      <c r="F78" s="530"/>
      <c r="G78" s="530"/>
      <c r="H78" s="530"/>
      <c r="I78" s="530"/>
      <c r="J78" s="530"/>
      <c r="K78" s="530"/>
      <c r="L78" s="530"/>
      <c r="M78" s="530"/>
      <c r="N78" s="530"/>
      <c r="O78" s="530"/>
      <c r="P78" s="530"/>
      <c r="Q78" s="530"/>
    </row>
    <row r="79" spans="2:17" ht="12.95" hidden="1">
      <c r="B79" s="220" t="s">
        <v>299</v>
      </c>
      <c r="C79" s="435">
        <v>45276</v>
      </c>
      <c r="D79" s="530"/>
      <c r="E79" s="530"/>
      <c r="F79" s="530"/>
      <c r="G79" s="530"/>
      <c r="H79" s="530"/>
      <c r="I79" s="530"/>
      <c r="J79" s="530"/>
      <c r="K79" s="530"/>
      <c r="L79" s="530"/>
      <c r="M79" s="530"/>
      <c r="N79" s="530"/>
      <c r="O79" s="530"/>
      <c r="P79" s="530"/>
      <c r="Q79" s="530"/>
    </row>
    <row r="80" spans="2:17" ht="12.95" hidden="1">
      <c r="B80" s="220" t="s">
        <v>288</v>
      </c>
      <c r="C80" s="435">
        <v>45277</v>
      </c>
      <c r="D80" s="530"/>
      <c r="E80" s="530"/>
      <c r="F80" s="530"/>
      <c r="G80" s="530"/>
      <c r="H80" s="530"/>
      <c r="I80" s="530"/>
      <c r="J80" s="530"/>
      <c r="K80" s="530"/>
      <c r="L80" s="530"/>
      <c r="M80" s="530"/>
      <c r="N80" s="530"/>
      <c r="O80" s="530"/>
      <c r="P80" s="530"/>
      <c r="Q80" s="530"/>
    </row>
    <row r="81" spans="1:17" ht="12.95" hidden="1">
      <c r="B81" s="220" t="s">
        <v>289</v>
      </c>
      <c r="C81" s="435">
        <v>45278</v>
      </c>
      <c r="D81" s="530"/>
      <c r="E81" s="530"/>
      <c r="F81" s="530"/>
      <c r="G81" s="530"/>
      <c r="H81" s="530"/>
      <c r="I81" s="530"/>
      <c r="J81" s="530"/>
      <c r="K81" s="530"/>
      <c r="L81" s="530"/>
      <c r="M81" s="530"/>
      <c r="N81" s="530"/>
      <c r="O81" s="530"/>
      <c r="P81" s="530"/>
      <c r="Q81" s="530"/>
    </row>
    <row r="82" spans="1:17" ht="14.1" hidden="1">
      <c r="B82" s="282" t="s">
        <v>290</v>
      </c>
      <c r="C82" s="435">
        <v>45279</v>
      </c>
      <c r="D82" s="504"/>
      <c r="E82" s="122"/>
      <c r="F82" s="122"/>
      <c r="G82" s="122"/>
      <c r="H82" s="168"/>
      <c r="I82" s="168"/>
      <c r="J82" s="168"/>
      <c r="K82" s="168"/>
      <c r="L82" s="168"/>
      <c r="M82" s="168"/>
      <c r="N82" s="168"/>
      <c r="O82" s="139"/>
      <c r="P82" s="139"/>
    </row>
    <row r="83" spans="1:17" ht="14.1" hidden="1">
      <c r="B83" s="220" t="s">
        <v>293</v>
      </c>
      <c r="C83" s="435">
        <v>45280</v>
      </c>
      <c r="D83" s="504"/>
      <c r="E83" s="122"/>
      <c r="F83" s="122"/>
      <c r="G83" s="122"/>
      <c r="H83" s="168"/>
      <c r="I83" s="168"/>
      <c r="J83" s="168"/>
      <c r="K83" s="168"/>
      <c r="L83" s="168"/>
      <c r="M83" s="168"/>
      <c r="N83" s="168"/>
      <c r="O83" s="139"/>
      <c r="P83" s="139"/>
    </row>
    <row r="84" spans="1:17" ht="14.1" hidden="1">
      <c r="B84" s="220" t="s">
        <v>294</v>
      </c>
      <c r="C84" s="435">
        <v>45281</v>
      </c>
      <c r="D84" s="504"/>
      <c r="E84" s="122"/>
      <c r="F84" s="122"/>
      <c r="G84" s="122"/>
      <c r="H84" s="168"/>
      <c r="I84" s="168"/>
      <c r="J84" s="168"/>
      <c r="K84" s="168"/>
      <c r="L84" s="168"/>
      <c r="M84" s="168"/>
      <c r="N84" s="168"/>
      <c r="O84" s="139"/>
      <c r="P84" s="139"/>
    </row>
    <row r="85" spans="1:17" ht="14.1" hidden="1">
      <c r="B85" s="282" t="s">
        <v>295</v>
      </c>
      <c r="C85" s="435">
        <v>45282</v>
      </c>
      <c r="D85" s="504"/>
      <c r="E85" s="122"/>
      <c r="F85" s="122"/>
      <c r="G85" s="122"/>
      <c r="H85" s="168"/>
      <c r="I85" s="168"/>
      <c r="J85" s="168"/>
      <c r="K85" s="168"/>
      <c r="L85" s="168"/>
      <c r="M85" s="168"/>
      <c r="N85" s="168"/>
      <c r="O85" s="139"/>
      <c r="P85" s="139"/>
    </row>
    <row r="86" spans="1:17" ht="14.1" hidden="1">
      <c r="B86" s="220" t="s">
        <v>299</v>
      </c>
      <c r="C86" s="435">
        <v>45283</v>
      </c>
      <c r="D86" s="504"/>
      <c r="E86" s="122"/>
      <c r="F86" s="122"/>
      <c r="G86" s="122"/>
      <c r="H86" s="168"/>
      <c r="I86" s="168"/>
      <c r="J86" s="168"/>
      <c r="K86" s="168"/>
      <c r="L86" s="168"/>
      <c r="M86" s="168"/>
      <c r="N86" s="168"/>
      <c r="O86" s="139"/>
      <c r="P86" s="139"/>
    </row>
    <row r="87" spans="1:17" ht="14.1" hidden="1">
      <c r="B87" s="220" t="s">
        <v>288</v>
      </c>
      <c r="C87" s="435">
        <v>45284</v>
      </c>
      <c r="D87" s="504"/>
      <c r="E87" s="122"/>
      <c r="F87" s="122"/>
      <c r="G87" s="122"/>
      <c r="H87" s="168"/>
      <c r="I87" s="168"/>
      <c r="J87" s="168"/>
      <c r="K87" s="168"/>
      <c r="L87" s="168"/>
      <c r="M87" s="168"/>
      <c r="N87" s="168"/>
      <c r="O87" s="139"/>
      <c r="P87" s="139"/>
    </row>
    <row r="88" spans="1:17" ht="14.1" hidden="1">
      <c r="B88" s="220" t="s">
        <v>289</v>
      </c>
      <c r="C88" s="435">
        <v>45285</v>
      </c>
      <c r="D88" s="504"/>
      <c r="E88" s="122"/>
      <c r="F88" s="122"/>
      <c r="G88" s="122"/>
      <c r="H88" s="168"/>
      <c r="I88" s="168"/>
      <c r="J88" s="168"/>
      <c r="K88" s="168"/>
      <c r="L88" s="168"/>
      <c r="M88" s="168"/>
      <c r="N88" s="168"/>
      <c r="O88" s="139"/>
      <c r="P88" s="139"/>
    </row>
    <row r="89" spans="1:17" ht="14.1" hidden="1">
      <c r="B89" s="220" t="s">
        <v>290</v>
      </c>
      <c r="C89" s="435">
        <v>45286</v>
      </c>
      <c r="D89" s="504"/>
      <c r="E89" s="122"/>
      <c r="F89" s="122"/>
      <c r="G89" s="122"/>
      <c r="H89" s="168"/>
      <c r="I89" s="168"/>
      <c r="J89" s="168"/>
      <c r="K89" s="168"/>
      <c r="L89" s="168"/>
      <c r="M89" s="168"/>
      <c r="N89" s="168"/>
      <c r="O89" s="139"/>
      <c r="P89" s="139"/>
    </row>
    <row r="90" spans="1:17" ht="14.1" hidden="1">
      <c r="B90" s="220" t="s">
        <v>293</v>
      </c>
      <c r="C90" s="435">
        <v>45287</v>
      </c>
      <c r="D90" s="504"/>
      <c r="E90" s="122"/>
      <c r="F90" s="122"/>
      <c r="G90" s="122"/>
      <c r="H90" s="168"/>
      <c r="I90" s="168"/>
      <c r="J90" s="168"/>
      <c r="K90" s="168"/>
      <c r="L90" s="168"/>
      <c r="M90" s="168"/>
      <c r="N90" s="168"/>
      <c r="O90" s="139"/>
      <c r="P90" s="139"/>
    </row>
    <row r="91" spans="1:17" ht="14.1" hidden="1">
      <c r="B91" s="282" t="s">
        <v>294</v>
      </c>
      <c r="C91" s="435">
        <v>45288</v>
      </c>
      <c r="D91" s="504"/>
      <c r="E91" s="122"/>
      <c r="F91" s="122"/>
      <c r="G91" s="122"/>
      <c r="H91" s="168"/>
      <c r="I91" s="168"/>
      <c r="J91" s="168"/>
      <c r="K91" s="168"/>
      <c r="L91" s="168"/>
      <c r="M91" s="168"/>
      <c r="N91" s="168"/>
      <c r="O91" s="139"/>
      <c r="P91" s="139"/>
    </row>
    <row r="92" spans="1:17" ht="14.1" hidden="1">
      <c r="B92" s="220" t="s">
        <v>295</v>
      </c>
      <c r="C92" s="435">
        <v>45289</v>
      </c>
      <c r="D92" s="504"/>
      <c r="E92" s="122"/>
      <c r="F92" s="122"/>
      <c r="G92" s="122"/>
      <c r="H92" s="168"/>
      <c r="I92" s="168"/>
      <c r="J92" s="168"/>
      <c r="K92" s="168"/>
      <c r="L92" s="168"/>
      <c r="M92" s="168"/>
      <c r="N92" s="168"/>
      <c r="O92" s="139"/>
      <c r="P92" s="139"/>
    </row>
    <row r="93" spans="1:17" ht="14.1" hidden="1">
      <c r="B93" s="220" t="s">
        <v>299</v>
      </c>
      <c r="C93" s="435">
        <v>45290</v>
      </c>
      <c r="D93" s="504"/>
      <c r="E93" s="122"/>
      <c r="F93" s="122"/>
      <c r="G93" s="122"/>
      <c r="H93" s="168"/>
      <c r="I93" s="168"/>
      <c r="J93" s="168"/>
      <c r="K93" s="168"/>
      <c r="L93" s="168"/>
      <c r="M93" s="168"/>
      <c r="N93" s="168"/>
      <c r="O93" s="139"/>
      <c r="P93" s="139"/>
    </row>
    <row r="94" spans="1:17" ht="14.1" hidden="1">
      <c r="B94" s="220"/>
      <c r="C94" s="435">
        <v>45291</v>
      </c>
      <c r="D94" s="504"/>
      <c r="E94" s="122"/>
      <c r="F94" s="122"/>
      <c r="G94" s="122"/>
      <c r="H94" s="168"/>
      <c r="I94" s="168"/>
      <c r="J94" s="168"/>
      <c r="K94" s="168"/>
      <c r="L94" s="168"/>
      <c r="M94" s="168"/>
      <c r="N94" s="168"/>
      <c r="O94" s="139"/>
      <c r="P94" s="139"/>
    </row>
    <row r="95" spans="1:17" ht="12.95" hidden="1">
      <c r="A95" s="659"/>
      <c r="B95" s="220" t="s">
        <v>289</v>
      </c>
      <c r="C95" s="435">
        <v>45306</v>
      </c>
      <c r="D95" s="511"/>
      <c r="E95" s="511"/>
      <c r="F95" s="511"/>
      <c r="G95" s="511"/>
      <c r="H95" s="511"/>
      <c r="I95" s="511"/>
      <c r="J95" s="511"/>
      <c r="K95" s="511"/>
      <c r="L95" s="511"/>
      <c r="M95" s="511"/>
      <c r="N95" s="511"/>
      <c r="O95" s="511"/>
      <c r="P95" s="511"/>
    </row>
    <row r="96" spans="1:17" ht="12.95" hidden="1">
      <c r="A96" s="659"/>
      <c r="B96" s="220" t="s">
        <v>290</v>
      </c>
      <c r="C96" s="435">
        <v>45307</v>
      </c>
      <c r="D96" s="511"/>
      <c r="E96" s="511"/>
      <c r="F96" s="511"/>
      <c r="G96" s="511"/>
      <c r="H96" s="511"/>
      <c r="I96" s="511"/>
      <c r="J96" s="511"/>
      <c r="K96" s="511"/>
      <c r="L96" s="511"/>
      <c r="M96" s="511"/>
      <c r="N96" s="511"/>
      <c r="O96" s="511"/>
      <c r="P96" s="511"/>
      <c r="Q96" s="511"/>
    </row>
    <row r="97" spans="1:17" ht="12.95" hidden="1">
      <c r="A97" s="659"/>
      <c r="B97" s="220" t="s">
        <v>293</v>
      </c>
      <c r="C97" s="435">
        <v>45308</v>
      </c>
      <c r="D97" s="511"/>
      <c r="E97" s="511"/>
      <c r="F97" s="511"/>
      <c r="G97" s="511"/>
      <c r="H97" s="511"/>
      <c r="I97" s="511"/>
      <c r="J97" s="511"/>
      <c r="K97" s="511"/>
      <c r="L97" s="511"/>
      <c r="M97" s="511"/>
      <c r="N97" s="511"/>
      <c r="O97" s="511"/>
      <c r="P97" s="511"/>
      <c r="Q97" s="511"/>
    </row>
    <row r="98" spans="1:17" ht="14.1" hidden="1">
      <c r="A98" s="659"/>
      <c r="B98" s="220" t="s">
        <v>294</v>
      </c>
      <c r="C98" s="435">
        <v>45309</v>
      </c>
      <c r="D98" s="158"/>
      <c r="E98" s="122"/>
      <c r="F98" s="122"/>
      <c r="G98" s="122"/>
      <c r="H98" s="168"/>
      <c r="I98" s="168"/>
      <c r="J98" s="168"/>
      <c r="K98" s="168"/>
      <c r="L98" s="168"/>
      <c r="M98" s="168"/>
      <c r="N98" s="122"/>
      <c r="O98" s="122"/>
      <c r="P98" s="122"/>
    </row>
    <row r="99" spans="1:17" ht="14.1" hidden="1">
      <c r="A99" s="659"/>
      <c r="B99" s="220" t="s">
        <v>295</v>
      </c>
      <c r="C99" s="435">
        <v>45310</v>
      </c>
      <c r="D99" s="158"/>
      <c r="E99" s="122"/>
      <c r="F99" s="122"/>
      <c r="G99" s="122"/>
      <c r="H99" s="168"/>
      <c r="I99" s="168"/>
      <c r="J99" s="168"/>
      <c r="K99" s="168"/>
      <c r="L99" s="168"/>
      <c r="M99" s="168"/>
      <c r="N99" s="168"/>
      <c r="O99" s="149"/>
      <c r="P99" s="149"/>
    </row>
    <row r="100" spans="1:17" ht="14.1" hidden="1">
      <c r="A100" s="659"/>
      <c r="B100" s="220" t="s">
        <v>299</v>
      </c>
      <c r="C100" s="435">
        <v>45311</v>
      </c>
      <c r="D100" s="158"/>
      <c r="E100" s="122"/>
      <c r="F100" s="122"/>
      <c r="G100" s="122"/>
      <c r="H100" s="168"/>
      <c r="I100" s="168"/>
      <c r="J100" s="168"/>
      <c r="K100" s="168"/>
      <c r="L100" s="168"/>
      <c r="M100" s="168"/>
      <c r="N100" s="122"/>
      <c r="O100" s="122"/>
      <c r="P100" s="122"/>
    </row>
    <row r="101" spans="1:17" ht="14.1" hidden="1">
      <c r="A101" s="659"/>
      <c r="B101" s="220" t="s">
        <v>288</v>
      </c>
      <c r="C101" s="435">
        <v>45312</v>
      </c>
      <c r="D101" s="158"/>
      <c r="E101" s="122"/>
      <c r="F101" s="122"/>
      <c r="G101" s="122"/>
      <c r="H101" s="168"/>
      <c r="I101" s="168"/>
      <c r="J101" s="168"/>
      <c r="K101" s="168"/>
      <c r="L101" s="168"/>
      <c r="M101" s="168"/>
      <c r="N101" s="122"/>
      <c r="O101" s="122"/>
      <c r="P101" s="122"/>
    </row>
    <row r="102" spans="1:17" ht="14.1" hidden="1">
      <c r="A102" s="659"/>
      <c r="B102" s="220" t="s">
        <v>289</v>
      </c>
      <c r="C102" s="435">
        <v>45313</v>
      </c>
      <c r="D102" s="158"/>
      <c r="E102" s="122"/>
      <c r="F102" s="122"/>
      <c r="G102" s="122"/>
      <c r="H102" s="168"/>
      <c r="I102" s="168"/>
      <c r="J102" s="168"/>
      <c r="K102" s="168"/>
      <c r="L102" s="168"/>
      <c r="M102" s="168"/>
      <c r="N102" s="168"/>
      <c r="O102" s="149"/>
      <c r="P102" s="149"/>
    </row>
    <row r="103" spans="1:17" ht="14.1" hidden="1">
      <c r="A103" s="659"/>
      <c r="B103" s="220" t="s">
        <v>290</v>
      </c>
      <c r="C103" s="435">
        <v>45314</v>
      </c>
      <c r="D103" s="158"/>
      <c r="E103" s="122"/>
      <c r="F103" s="122"/>
      <c r="G103" s="122"/>
      <c r="H103" s="168"/>
      <c r="I103" s="168"/>
      <c r="J103" s="168"/>
      <c r="K103" s="168"/>
      <c r="L103" s="168"/>
      <c r="M103" s="168"/>
      <c r="N103" s="168"/>
      <c r="O103" s="149"/>
      <c r="P103" s="149"/>
    </row>
    <row r="104" spans="1:17" ht="14.1" hidden="1">
      <c r="A104" s="659"/>
      <c r="B104" s="220" t="s">
        <v>293</v>
      </c>
      <c r="C104" s="435">
        <v>45315</v>
      </c>
      <c r="D104" s="158"/>
      <c r="E104" s="122"/>
      <c r="F104" s="122"/>
      <c r="G104" s="122"/>
      <c r="H104" s="168"/>
      <c r="I104" s="168"/>
      <c r="J104" s="168"/>
      <c r="K104" s="168"/>
      <c r="L104" s="168"/>
      <c r="M104" s="168"/>
      <c r="N104" s="122"/>
      <c r="O104" s="122"/>
      <c r="P104" s="122"/>
    </row>
    <row r="105" spans="1:17" ht="14.1" hidden="1">
      <c r="A105" s="659"/>
      <c r="B105" s="220" t="s">
        <v>294</v>
      </c>
      <c r="C105" s="435">
        <v>45316</v>
      </c>
      <c r="D105" s="158"/>
      <c r="E105" s="122"/>
      <c r="F105" s="122"/>
      <c r="G105" s="122"/>
      <c r="H105" s="168"/>
      <c r="I105" s="168"/>
      <c r="J105" s="168"/>
      <c r="K105" s="168"/>
      <c r="L105" s="168"/>
      <c r="M105" s="168"/>
      <c r="N105" s="122"/>
      <c r="O105" s="122"/>
      <c r="P105" s="122"/>
    </row>
    <row r="106" spans="1:17" ht="14.1" hidden="1">
      <c r="A106" s="659"/>
      <c r="B106" s="220" t="s">
        <v>295</v>
      </c>
      <c r="C106" s="435">
        <v>45317</v>
      </c>
      <c r="D106" s="158"/>
      <c r="E106" s="122"/>
      <c r="F106" s="122"/>
      <c r="G106" s="122"/>
      <c r="H106" s="168"/>
      <c r="I106" s="168"/>
      <c r="J106" s="168"/>
      <c r="K106" s="168"/>
      <c r="L106" s="168"/>
      <c r="M106" s="168"/>
      <c r="N106" s="168"/>
      <c r="O106" s="149"/>
      <c r="P106" s="149"/>
    </row>
    <row r="107" spans="1:17" ht="14.1" hidden="1">
      <c r="A107" s="659"/>
      <c r="B107" s="220" t="s">
        <v>299</v>
      </c>
      <c r="C107" s="435">
        <v>45318</v>
      </c>
      <c r="D107" s="158"/>
      <c r="E107" s="122"/>
      <c r="F107" s="122"/>
      <c r="G107" s="122"/>
      <c r="H107" s="168"/>
      <c r="I107" s="168"/>
      <c r="J107" s="168"/>
      <c r="K107" s="168"/>
      <c r="L107" s="168"/>
      <c r="M107" s="168"/>
      <c r="N107" s="122"/>
      <c r="O107" s="122"/>
      <c r="P107" s="122"/>
    </row>
    <row r="108" spans="1:17" ht="14.1" hidden="1">
      <c r="A108" s="659"/>
      <c r="B108" s="220" t="s">
        <v>288</v>
      </c>
      <c r="C108" s="435">
        <v>45319</v>
      </c>
      <c r="D108" s="158"/>
      <c r="E108" s="122"/>
      <c r="F108" s="122"/>
      <c r="G108" s="122"/>
      <c r="H108" s="168"/>
      <c r="I108" s="168"/>
      <c r="J108" s="168"/>
      <c r="K108" s="168"/>
      <c r="L108" s="168"/>
      <c r="M108" s="168"/>
      <c r="N108" s="122"/>
      <c r="O108" s="122"/>
      <c r="P108" s="122"/>
    </row>
    <row r="109" spans="1:17" ht="14.1" hidden="1">
      <c r="A109" s="659"/>
      <c r="B109" s="220" t="s">
        <v>289</v>
      </c>
      <c r="C109" s="435">
        <v>45320</v>
      </c>
      <c r="D109" s="158"/>
      <c r="E109" s="122"/>
      <c r="F109" s="122"/>
      <c r="G109" s="122"/>
      <c r="H109" s="168"/>
      <c r="I109" s="168"/>
      <c r="J109" s="168"/>
      <c r="K109" s="168"/>
      <c r="L109" s="168"/>
      <c r="M109" s="168"/>
      <c r="N109" s="168"/>
      <c r="O109" s="149"/>
      <c r="P109" s="149"/>
    </row>
    <row r="110" spans="1:17" ht="14.1" hidden="1">
      <c r="A110" s="659"/>
      <c r="B110" s="220" t="s">
        <v>290</v>
      </c>
      <c r="C110" s="435">
        <v>45321</v>
      </c>
      <c r="D110" s="158"/>
      <c r="E110" s="122"/>
      <c r="F110" s="122"/>
      <c r="G110" s="122"/>
      <c r="H110" s="168"/>
      <c r="I110" s="168"/>
      <c r="J110" s="168"/>
      <c r="K110" s="168"/>
      <c r="L110" s="168"/>
      <c r="M110" s="168"/>
      <c r="N110" s="168"/>
      <c r="O110" s="149"/>
      <c r="P110" s="149"/>
    </row>
    <row r="111" spans="1:17" ht="14.1" hidden="1">
      <c r="A111" s="659"/>
      <c r="B111" s="220" t="s">
        <v>293</v>
      </c>
      <c r="C111" s="435">
        <v>45322</v>
      </c>
      <c r="D111" s="158"/>
      <c r="E111" s="122"/>
      <c r="F111" s="122"/>
      <c r="G111" s="122"/>
      <c r="H111" s="168"/>
      <c r="I111" s="168"/>
      <c r="J111" s="168"/>
      <c r="K111" s="168"/>
      <c r="L111" s="168"/>
      <c r="M111" s="168"/>
      <c r="N111" s="122"/>
      <c r="O111" s="122"/>
      <c r="P111" s="122"/>
    </row>
    <row r="112" spans="1:17" ht="14.1" hidden="1">
      <c r="A112" s="660" t="s">
        <v>95</v>
      </c>
      <c r="B112" s="220" t="s">
        <v>294</v>
      </c>
      <c r="C112" s="435">
        <v>45323</v>
      </c>
      <c r="D112" s="158"/>
      <c r="E112" s="122"/>
      <c r="F112" s="122"/>
      <c r="G112" s="122"/>
      <c r="H112" s="168"/>
      <c r="I112" s="168"/>
      <c r="J112" s="168"/>
      <c r="K112" s="168"/>
      <c r="L112" s="168"/>
      <c r="M112" s="168"/>
      <c r="N112" s="122"/>
      <c r="O112" s="122"/>
      <c r="P112" s="122"/>
    </row>
    <row r="113" spans="1:16" ht="14.1" hidden="1">
      <c r="A113" s="660"/>
      <c r="B113" s="220" t="s">
        <v>295</v>
      </c>
      <c r="C113" s="435">
        <v>45324</v>
      </c>
      <c r="D113" s="158"/>
      <c r="E113" s="122"/>
      <c r="F113" s="122"/>
      <c r="G113" s="122"/>
      <c r="H113" s="168"/>
      <c r="I113" s="168"/>
      <c r="J113" s="168"/>
      <c r="K113" s="168"/>
      <c r="L113" s="168"/>
      <c r="M113" s="168"/>
      <c r="N113" s="168"/>
      <c r="O113" s="149"/>
      <c r="P113" s="149"/>
    </row>
    <row r="114" spans="1:16" ht="14.1" hidden="1">
      <c r="A114" s="660"/>
      <c r="B114" s="220" t="s">
        <v>299</v>
      </c>
      <c r="C114" s="435">
        <v>45325</v>
      </c>
      <c r="D114" s="158"/>
      <c r="E114" s="122"/>
      <c r="F114" s="122"/>
      <c r="G114" s="122"/>
      <c r="H114" s="168"/>
      <c r="I114" s="168"/>
      <c r="J114" s="168"/>
      <c r="K114" s="168"/>
      <c r="L114" s="168"/>
      <c r="M114" s="168"/>
      <c r="N114" s="122"/>
      <c r="O114" s="122"/>
      <c r="P114" s="122"/>
    </row>
    <row r="115" spans="1:16" ht="14.1" hidden="1">
      <c r="A115" s="660"/>
      <c r="B115" s="220" t="s">
        <v>288</v>
      </c>
      <c r="C115" s="435">
        <v>45326</v>
      </c>
      <c r="D115" s="158"/>
      <c r="E115" s="122"/>
      <c r="F115" s="122"/>
      <c r="G115" s="122"/>
      <c r="H115" s="168"/>
      <c r="I115" s="168"/>
      <c r="J115" s="168"/>
      <c r="K115" s="168"/>
      <c r="L115" s="168"/>
      <c r="M115" s="168"/>
      <c r="N115" s="122"/>
      <c r="O115" s="122"/>
      <c r="P115" s="122"/>
    </row>
    <row r="116" spans="1:16" ht="14.1" hidden="1">
      <c r="A116" s="660"/>
      <c r="B116" s="220" t="s">
        <v>289</v>
      </c>
      <c r="C116" s="435">
        <v>45327</v>
      </c>
      <c r="D116" s="158"/>
      <c r="E116" s="122"/>
      <c r="F116" s="122"/>
      <c r="G116" s="122"/>
      <c r="H116" s="168"/>
      <c r="I116" s="168"/>
      <c r="J116" s="168"/>
      <c r="K116" s="168"/>
      <c r="L116" s="168"/>
      <c r="M116" s="168"/>
      <c r="N116" s="168"/>
      <c r="O116" s="149"/>
      <c r="P116" s="149"/>
    </row>
    <row r="117" spans="1:16" ht="14.1" hidden="1">
      <c r="A117" s="660"/>
      <c r="B117" s="220" t="s">
        <v>290</v>
      </c>
      <c r="C117" s="435">
        <v>45328</v>
      </c>
      <c r="D117" s="158"/>
      <c r="E117" s="122"/>
      <c r="F117" s="122"/>
      <c r="G117" s="122"/>
      <c r="H117" s="168"/>
      <c r="I117" s="168"/>
      <c r="J117" s="168"/>
      <c r="K117" s="168"/>
      <c r="L117" s="168"/>
      <c r="M117" s="168"/>
      <c r="N117" s="168"/>
      <c r="O117" s="149"/>
      <c r="P117" s="149"/>
    </row>
    <row r="118" spans="1:16" ht="14.1" hidden="1">
      <c r="A118" s="660"/>
      <c r="B118" s="220" t="s">
        <v>293</v>
      </c>
      <c r="C118" s="435">
        <v>45329</v>
      </c>
      <c r="D118" s="158"/>
      <c r="E118" s="122"/>
      <c r="F118" s="122"/>
      <c r="G118" s="122"/>
      <c r="H118" s="168"/>
      <c r="I118" s="168"/>
      <c r="J118" s="168"/>
      <c r="K118" s="168"/>
      <c r="L118" s="168"/>
      <c r="M118" s="168"/>
      <c r="N118" s="122"/>
      <c r="O118" s="122"/>
      <c r="P118" s="122"/>
    </row>
    <row r="119" spans="1:16" ht="14.1" hidden="1">
      <c r="A119" s="660"/>
      <c r="B119" s="220" t="s">
        <v>294</v>
      </c>
      <c r="C119" s="435">
        <v>45330</v>
      </c>
      <c r="D119" s="158"/>
      <c r="E119" s="122"/>
      <c r="F119" s="122"/>
      <c r="G119" s="122"/>
      <c r="H119" s="168"/>
      <c r="I119" s="168"/>
      <c r="J119" s="168"/>
      <c r="K119" s="168"/>
      <c r="L119" s="168"/>
      <c r="M119" s="168"/>
      <c r="N119" s="122"/>
      <c r="O119" s="122"/>
      <c r="P119" s="122"/>
    </row>
    <row r="120" spans="1:16" ht="14.1" hidden="1">
      <c r="A120" s="660"/>
      <c r="B120" s="220" t="s">
        <v>295</v>
      </c>
      <c r="C120" s="435">
        <v>45331</v>
      </c>
      <c r="D120" s="158"/>
      <c r="E120" s="122"/>
      <c r="F120" s="122"/>
      <c r="G120" s="122"/>
      <c r="H120" s="168"/>
      <c r="I120" s="168"/>
      <c r="J120" s="168"/>
      <c r="K120" s="168"/>
      <c r="L120" s="168"/>
      <c r="M120" s="168"/>
      <c r="N120" s="168"/>
      <c r="O120" s="149"/>
      <c r="P120" s="149"/>
    </row>
    <row r="121" spans="1:16" ht="14.1" hidden="1">
      <c r="A121" s="660"/>
      <c r="B121" s="220" t="s">
        <v>299</v>
      </c>
      <c r="C121" s="435">
        <v>45332</v>
      </c>
      <c r="D121" s="158"/>
      <c r="E121" s="122"/>
      <c r="F121" s="122"/>
      <c r="G121" s="122"/>
      <c r="H121" s="168"/>
      <c r="I121" s="168"/>
      <c r="J121" s="168"/>
      <c r="K121" s="168"/>
      <c r="L121" s="168"/>
      <c r="M121" s="168"/>
      <c r="N121" s="122"/>
      <c r="O121" s="122"/>
      <c r="P121" s="122"/>
    </row>
    <row r="122" spans="1:16" ht="14.1" hidden="1">
      <c r="A122" s="660"/>
      <c r="B122" s="220" t="s">
        <v>288</v>
      </c>
      <c r="C122" s="435">
        <v>45333</v>
      </c>
      <c r="D122" s="158"/>
      <c r="E122" s="122"/>
      <c r="F122" s="122"/>
      <c r="G122" s="122"/>
      <c r="H122" s="168"/>
      <c r="I122" s="168"/>
      <c r="J122" s="168"/>
      <c r="K122" s="168"/>
      <c r="L122" s="168"/>
      <c r="M122" s="168"/>
      <c r="N122" s="122"/>
      <c r="O122" s="122"/>
      <c r="P122" s="122"/>
    </row>
    <row r="123" spans="1:16" ht="14.1" hidden="1">
      <c r="A123" s="660"/>
      <c r="B123" s="220" t="s">
        <v>289</v>
      </c>
      <c r="C123" s="435">
        <v>45334</v>
      </c>
      <c r="D123" s="158"/>
      <c r="E123" s="122"/>
      <c r="F123" s="122"/>
      <c r="G123" s="122"/>
      <c r="H123" s="168"/>
      <c r="I123" s="168"/>
      <c r="J123" s="168"/>
      <c r="K123" s="168"/>
      <c r="L123" s="168"/>
      <c r="M123" s="168"/>
      <c r="N123" s="168"/>
      <c r="O123" s="149"/>
      <c r="P123" s="149"/>
    </row>
    <row r="124" spans="1:16" ht="14.1" hidden="1">
      <c r="A124" s="660"/>
      <c r="B124" s="220" t="s">
        <v>290</v>
      </c>
      <c r="C124" s="435">
        <v>45335</v>
      </c>
      <c r="D124" s="158"/>
      <c r="E124" s="122"/>
      <c r="F124" s="122"/>
      <c r="G124" s="122"/>
      <c r="H124" s="168"/>
      <c r="I124" s="168"/>
      <c r="J124" s="168"/>
      <c r="K124" s="168"/>
      <c r="L124" s="168"/>
      <c r="M124" s="168"/>
      <c r="N124" s="168"/>
      <c r="O124" s="149"/>
      <c r="P124" s="149"/>
    </row>
    <row r="125" spans="1:16" ht="14.1" hidden="1">
      <c r="A125" s="660"/>
      <c r="B125" s="220" t="s">
        <v>293</v>
      </c>
      <c r="C125" s="435">
        <v>45336</v>
      </c>
      <c r="D125" s="158"/>
      <c r="E125" s="122"/>
      <c r="F125" s="122"/>
      <c r="G125" s="122"/>
      <c r="H125" s="168"/>
      <c r="I125" s="168"/>
      <c r="J125" s="168"/>
      <c r="K125" s="168"/>
      <c r="L125" s="168"/>
      <c r="M125" s="168"/>
      <c r="N125" s="122"/>
      <c r="O125" s="122"/>
      <c r="P125" s="122"/>
    </row>
    <row r="126" spans="1:16" ht="14.1" hidden="1">
      <c r="A126" s="660"/>
      <c r="B126" s="220" t="s">
        <v>294</v>
      </c>
      <c r="C126" s="435">
        <v>45337</v>
      </c>
      <c r="D126" s="158"/>
      <c r="E126" s="122"/>
      <c r="F126" s="122"/>
      <c r="G126" s="122"/>
      <c r="H126" s="168"/>
      <c r="I126" s="168"/>
      <c r="J126" s="168"/>
      <c r="K126" s="168"/>
      <c r="L126" s="168"/>
      <c r="M126" s="168"/>
      <c r="N126" s="122"/>
      <c r="O126" s="122"/>
      <c r="P126" s="122"/>
    </row>
    <row r="127" spans="1:16" ht="14.1" hidden="1">
      <c r="A127" s="660"/>
      <c r="B127" s="220" t="s">
        <v>295</v>
      </c>
      <c r="C127" s="435">
        <v>45338</v>
      </c>
      <c r="D127" s="158"/>
      <c r="E127" s="122"/>
      <c r="F127" s="122"/>
      <c r="G127" s="122"/>
      <c r="H127" s="168"/>
      <c r="I127" s="168"/>
      <c r="J127" s="168"/>
      <c r="K127" s="168"/>
      <c r="L127" s="168"/>
      <c r="M127" s="168"/>
      <c r="N127" s="168"/>
      <c r="O127" s="149"/>
      <c r="P127" s="149"/>
    </row>
    <row r="128" spans="1:16" ht="14.1" hidden="1">
      <c r="A128" s="660"/>
      <c r="B128" s="220" t="s">
        <v>299</v>
      </c>
      <c r="C128" s="435">
        <v>45339</v>
      </c>
      <c r="D128" s="158"/>
      <c r="E128" s="122"/>
      <c r="F128" s="122"/>
      <c r="G128" s="122"/>
      <c r="H128" s="168"/>
      <c r="I128" s="168"/>
      <c r="J128" s="168"/>
      <c r="K128" s="168"/>
      <c r="L128" s="168"/>
      <c r="M128" s="168"/>
      <c r="N128" s="122"/>
      <c r="O128" s="122"/>
      <c r="P128" s="122"/>
    </row>
    <row r="129" spans="1:16" ht="14.1" hidden="1">
      <c r="A129" s="660"/>
      <c r="B129" s="220" t="s">
        <v>288</v>
      </c>
      <c r="C129" s="435">
        <v>45340</v>
      </c>
      <c r="D129" s="158"/>
      <c r="E129" s="122"/>
      <c r="F129" s="122"/>
      <c r="G129" s="122"/>
      <c r="H129" s="168"/>
      <c r="I129" s="168"/>
      <c r="J129" s="168"/>
      <c r="K129" s="168"/>
      <c r="L129" s="168"/>
      <c r="M129" s="168"/>
      <c r="N129" s="122"/>
      <c r="O129" s="122"/>
      <c r="P129" s="122"/>
    </row>
    <row r="130" spans="1:16" ht="14.1" hidden="1">
      <c r="A130" s="660"/>
      <c r="B130" s="220" t="s">
        <v>289</v>
      </c>
      <c r="C130" s="435">
        <v>45341</v>
      </c>
      <c r="D130" s="158"/>
      <c r="E130" s="122"/>
      <c r="F130" s="122"/>
      <c r="G130" s="122"/>
      <c r="H130" s="168"/>
      <c r="I130" s="168"/>
      <c r="J130" s="168"/>
      <c r="K130" s="168"/>
      <c r="L130" s="168"/>
      <c r="M130" s="168"/>
      <c r="N130" s="168"/>
      <c r="O130" s="149"/>
      <c r="P130" s="149"/>
    </row>
    <row r="131" spans="1:16" ht="14.1" hidden="1">
      <c r="A131" s="660"/>
      <c r="B131" s="220" t="s">
        <v>290</v>
      </c>
      <c r="C131" s="435">
        <v>45342</v>
      </c>
      <c r="D131" s="158"/>
      <c r="E131" s="122"/>
      <c r="F131" s="122"/>
      <c r="G131" s="122"/>
      <c r="H131" s="168"/>
      <c r="I131" s="168"/>
      <c r="J131" s="168"/>
      <c r="K131" s="168"/>
      <c r="L131" s="168"/>
      <c r="M131" s="168"/>
      <c r="N131" s="168"/>
      <c r="O131" s="149"/>
      <c r="P131" s="149"/>
    </row>
    <row r="132" spans="1:16" ht="14.1" hidden="1">
      <c r="A132" s="660"/>
      <c r="B132" s="220" t="s">
        <v>293</v>
      </c>
      <c r="C132" s="435">
        <v>45343</v>
      </c>
      <c r="D132" s="158"/>
      <c r="E132" s="122"/>
      <c r="F132" s="122"/>
      <c r="G132" s="122"/>
      <c r="H132" s="168"/>
      <c r="I132" s="168"/>
      <c r="J132" s="168"/>
      <c r="K132" s="168"/>
      <c r="L132" s="168"/>
      <c r="M132" s="168"/>
      <c r="N132" s="122"/>
      <c r="O132" s="122"/>
      <c r="P132" s="122"/>
    </row>
    <row r="133" spans="1:16" ht="14.1" hidden="1">
      <c r="A133" s="660"/>
      <c r="B133" s="220" t="s">
        <v>294</v>
      </c>
      <c r="C133" s="435">
        <v>45344</v>
      </c>
      <c r="D133" s="158"/>
      <c r="E133" s="122"/>
      <c r="F133" s="122"/>
      <c r="G133" s="122"/>
      <c r="H133" s="168"/>
      <c r="I133" s="168"/>
      <c r="J133" s="168"/>
      <c r="K133" s="168"/>
      <c r="L133" s="168"/>
      <c r="M133" s="168"/>
      <c r="N133" s="122"/>
      <c r="O133" s="122"/>
      <c r="P133" s="122"/>
    </row>
    <row r="134" spans="1:16" ht="14.1" hidden="1">
      <c r="A134" s="660"/>
      <c r="B134" s="220" t="s">
        <v>295</v>
      </c>
      <c r="C134" s="435">
        <v>45345</v>
      </c>
      <c r="D134" s="158"/>
      <c r="E134" s="122"/>
      <c r="F134" s="122"/>
      <c r="G134" s="122"/>
      <c r="H134" s="168"/>
      <c r="I134" s="168"/>
      <c r="J134" s="168"/>
      <c r="K134" s="168"/>
      <c r="L134" s="168"/>
      <c r="M134" s="168"/>
      <c r="N134" s="168"/>
      <c r="O134" s="149"/>
      <c r="P134" s="149"/>
    </row>
    <row r="135" spans="1:16" ht="14.1" hidden="1">
      <c r="A135" s="660"/>
      <c r="B135" s="220" t="s">
        <v>299</v>
      </c>
      <c r="C135" s="435">
        <v>45346</v>
      </c>
      <c r="D135" s="158"/>
      <c r="E135" s="122"/>
      <c r="F135" s="122"/>
      <c r="G135" s="122"/>
      <c r="H135" s="168"/>
      <c r="I135" s="168"/>
      <c r="J135" s="168"/>
      <c r="K135" s="168"/>
      <c r="L135" s="168"/>
      <c r="M135" s="168"/>
      <c r="N135" s="122"/>
      <c r="O135" s="122"/>
      <c r="P135" s="122"/>
    </row>
    <row r="136" spans="1:16" ht="14.1" hidden="1">
      <c r="A136" s="660"/>
      <c r="B136" s="220" t="s">
        <v>288</v>
      </c>
      <c r="C136" s="435">
        <v>45347</v>
      </c>
      <c r="D136" s="158"/>
      <c r="E136" s="122"/>
      <c r="F136" s="122"/>
      <c r="G136" s="122"/>
      <c r="H136" s="168"/>
      <c r="I136" s="168"/>
      <c r="J136" s="168"/>
      <c r="K136" s="168"/>
      <c r="L136" s="168"/>
      <c r="M136" s="168"/>
      <c r="N136" s="122"/>
      <c r="O136" s="122"/>
      <c r="P136" s="122"/>
    </row>
    <row r="137" spans="1:16" ht="14.1" hidden="1">
      <c r="A137" s="660"/>
      <c r="B137" s="220" t="s">
        <v>289</v>
      </c>
      <c r="C137" s="435">
        <v>45348</v>
      </c>
      <c r="D137" s="158"/>
      <c r="E137" s="122"/>
      <c r="F137" s="122"/>
      <c r="G137" s="122"/>
      <c r="H137" s="168"/>
      <c r="I137" s="168"/>
      <c r="J137" s="168"/>
      <c r="K137" s="168"/>
      <c r="L137" s="168"/>
      <c r="M137" s="168"/>
      <c r="N137" s="168"/>
      <c r="O137" s="149"/>
      <c r="P137" s="149"/>
    </row>
    <row r="138" spans="1:16" ht="14.1" hidden="1">
      <c r="A138" s="660"/>
      <c r="B138" s="220" t="s">
        <v>290</v>
      </c>
      <c r="C138" s="435">
        <v>45349</v>
      </c>
      <c r="D138" s="158"/>
      <c r="E138" s="122"/>
      <c r="F138" s="122"/>
      <c r="G138" s="122"/>
      <c r="H138" s="168"/>
      <c r="I138" s="168"/>
      <c r="J138" s="168"/>
      <c r="K138" s="168"/>
      <c r="L138" s="168"/>
      <c r="M138" s="168"/>
      <c r="N138" s="168"/>
      <c r="O138" s="149"/>
      <c r="P138" s="149"/>
    </row>
    <row r="139" spans="1:16" ht="14.1" hidden="1">
      <c r="A139" s="660"/>
      <c r="B139" s="220" t="s">
        <v>293</v>
      </c>
      <c r="C139" s="435">
        <v>45350</v>
      </c>
      <c r="D139" s="158"/>
      <c r="E139" s="122"/>
      <c r="F139" s="122"/>
      <c r="G139" s="122"/>
      <c r="H139" s="168"/>
      <c r="I139" s="168"/>
      <c r="J139" s="168"/>
      <c r="K139" s="168"/>
      <c r="L139" s="168"/>
      <c r="M139" s="168"/>
      <c r="N139" s="122"/>
      <c r="O139" s="122"/>
      <c r="P139" s="122"/>
    </row>
    <row r="140" spans="1:16" ht="14.1" hidden="1">
      <c r="A140" s="660"/>
      <c r="B140" s="220" t="s">
        <v>294</v>
      </c>
      <c r="C140" s="435">
        <v>45351</v>
      </c>
      <c r="D140" s="158"/>
      <c r="E140" s="122"/>
      <c r="F140" s="122"/>
      <c r="G140" s="122"/>
      <c r="H140" s="168"/>
      <c r="I140" s="168"/>
      <c r="J140" s="168"/>
      <c r="K140" s="168"/>
      <c r="L140" s="168"/>
      <c r="M140" s="168"/>
      <c r="N140" s="122"/>
      <c r="O140" s="122"/>
      <c r="P140" s="122"/>
    </row>
    <row r="141" spans="1:16" ht="14.1">
      <c r="A141" s="661" t="s">
        <v>96</v>
      </c>
      <c r="B141" s="220" t="s">
        <v>295</v>
      </c>
      <c r="C141" s="435">
        <v>45352</v>
      </c>
      <c r="D141" s="507"/>
      <c r="E141" s="507"/>
      <c r="F141" s="507"/>
      <c r="G141" s="507"/>
      <c r="H141" s="507"/>
      <c r="I141" s="507"/>
      <c r="J141" s="507"/>
      <c r="K141" s="507"/>
      <c r="L141" s="507"/>
      <c r="M141" s="507"/>
      <c r="N141" s="507"/>
      <c r="O141" s="507"/>
      <c r="P141" s="507"/>
    </row>
    <row r="142" spans="1:16" ht="14.1">
      <c r="A142" s="661"/>
      <c r="B142" s="220" t="s">
        <v>299</v>
      </c>
      <c r="C142" s="435">
        <v>45353</v>
      </c>
      <c r="D142" s="507"/>
      <c r="E142" s="507"/>
      <c r="F142" s="507"/>
      <c r="G142" s="507"/>
      <c r="H142" s="507"/>
      <c r="I142" s="507"/>
      <c r="J142" s="507"/>
      <c r="K142" s="507"/>
      <c r="L142" s="507"/>
      <c r="M142" s="507"/>
      <c r="N142" s="507"/>
      <c r="O142" s="507"/>
      <c r="P142" s="507"/>
    </row>
    <row r="143" spans="1:16" ht="14.1">
      <c r="A143" s="661"/>
      <c r="B143" s="220" t="s">
        <v>288</v>
      </c>
      <c r="C143" s="435">
        <v>45354</v>
      </c>
      <c r="D143" s="507"/>
      <c r="E143" s="507"/>
      <c r="F143" s="507"/>
      <c r="G143" s="507"/>
      <c r="H143" s="507"/>
      <c r="I143" s="507"/>
      <c r="J143" s="507"/>
      <c r="K143" s="507"/>
      <c r="L143" s="507"/>
      <c r="M143" s="507"/>
      <c r="N143" s="507"/>
      <c r="O143" s="507"/>
      <c r="P143" s="507"/>
    </row>
    <row r="144" spans="1:16" ht="85.5" customHeight="1">
      <c r="A144" s="661"/>
      <c r="B144" s="423" t="s">
        <v>289</v>
      </c>
      <c r="C144" s="435">
        <v>45355</v>
      </c>
      <c r="D144" s="158" t="s">
        <v>512</v>
      </c>
      <c r="E144" s="122" t="s">
        <v>513</v>
      </c>
      <c r="F144" s="122" t="e" vm="36">
        <v>#VALUE!</v>
      </c>
      <c r="G144" s="122"/>
      <c r="H144" s="168">
        <v>408</v>
      </c>
      <c r="I144" s="168">
        <v>2</v>
      </c>
      <c r="J144" s="168">
        <v>0</v>
      </c>
      <c r="K144" s="168">
        <v>0</v>
      </c>
      <c r="L144" s="168">
        <v>3</v>
      </c>
      <c r="M144" s="168">
        <v>1</v>
      </c>
      <c r="N144" s="168">
        <f>SUM(I144:M144)</f>
        <v>6</v>
      </c>
      <c r="O144" s="149">
        <f>N144/H144</f>
        <v>1.4705882352941176E-2</v>
      </c>
      <c r="P144" s="149">
        <f>L144/H144</f>
        <v>7.3529411764705881E-3</v>
      </c>
    </row>
    <row r="145" spans="1:16" ht="14.1">
      <c r="A145" s="661"/>
      <c r="B145" s="220" t="s">
        <v>290</v>
      </c>
      <c r="C145" s="435">
        <v>45356</v>
      </c>
      <c r="D145" s="511"/>
      <c r="E145" s="507"/>
      <c r="F145" s="507"/>
      <c r="G145" s="507"/>
      <c r="H145" s="385"/>
      <c r="I145" s="385"/>
      <c r="J145" s="385"/>
      <c r="K145" s="385"/>
      <c r="L145" s="385"/>
      <c r="M145" s="385"/>
      <c r="N145" s="385"/>
      <c r="O145" s="424"/>
      <c r="P145" s="424"/>
    </row>
    <row r="146" spans="1:16" ht="110.25" customHeight="1">
      <c r="A146" s="661"/>
      <c r="B146" s="423" t="s">
        <v>293</v>
      </c>
      <c r="C146" s="435">
        <v>45357</v>
      </c>
      <c r="D146" s="158"/>
      <c r="E146" s="122" t="s">
        <v>514</v>
      </c>
      <c r="F146" s="122" t="e" vm="37">
        <v>#VALUE!</v>
      </c>
      <c r="G146" s="122"/>
      <c r="H146" s="168">
        <v>203</v>
      </c>
      <c r="I146" s="168">
        <v>2</v>
      </c>
      <c r="J146" s="168">
        <v>0</v>
      </c>
      <c r="K146" s="168">
        <v>0</v>
      </c>
      <c r="L146" s="168">
        <v>0</v>
      </c>
      <c r="M146" s="168">
        <v>0</v>
      </c>
      <c r="N146" s="168">
        <f>SUM(I146:M146)</f>
        <v>2</v>
      </c>
      <c r="O146" s="522">
        <f>N146/H146</f>
        <v>9.852216748768473E-3</v>
      </c>
      <c r="P146" s="149">
        <f>L146/H146</f>
        <v>0</v>
      </c>
    </row>
    <row r="147" spans="1:16" ht="14.1">
      <c r="A147" s="661"/>
      <c r="B147" s="220" t="s">
        <v>294</v>
      </c>
      <c r="C147" s="435">
        <v>45358</v>
      </c>
      <c r="D147" s="511"/>
      <c r="E147" s="507"/>
      <c r="F147" s="507"/>
      <c r="G147" s="507"/>
      <c r="H147" s="385"/>
      <c r="I147" s="385"/>
      <c r="J147" s="385"/>
      <c r="K147" s="385"/>
      <c r="L147" s="385"/>
      <c r="M147" s="385"/>
      <c r="N147" s="385"/>
      <c r="O147" s="424"/>
      <c r="P147" s="424"/>
    </row>
    <row r="148" spans="1:16" ht="14.1">
      <c r="A148" s="661"/>
      <c r="B148" s="220" t="s">
        <v>295</v>
      </c>
      <c r="C148" s="435">
        <v>45359</v>
      </c>
      <c r="D148" s="511"/>
      <c r="E148" s="507"/>
      <c r="F148" s="507"/>
      <c r="G148" s="507"/>
      <c r="H148" s="385"/>
      <c r="I148" s="385"/>
      <c r="J148" s="385"/>
      <c r="K148" s="385"/>
      <c r="L148" s="385"/>
      <c r="M148" s="385"/>
      <c r="N148" s="385"/>
      <c r="O148" s="424"/>
      <c r="P148" s="424"/>
    </row>
    <row r="149" spans="1:16" ht="14.1">
      <c r="A149" s="661"/>
      <c r="B149" s="220" t="s">
        <v>299</v>
      </c>
      <c r="C149" s="435">
        <v>45360</v>
      </c>
      <c r="D149" s="511"/>
      <c r="E149" s="507"/>
      <c r="F149" s="507"/>
      <c r="G149" s="507"/>
      <c r="H149" s="385"/>
      <c r="I149" s="385"/>
      <c r="J149" s="385"/>
      <c r="K149" s="385"/>
      <c r="L149" s="385"/>
      <c r="M149" s="385"/>
      <c r="N149" s="385"/>
      <c r="O149" s="424"/>
      <c r="P149" s="424"/>
    </row>
    <row r="150" spans="1:16" ht="14.1">
      <c r="A150" s="661"/>
      <c r="B150" s="220" t="s">
        <v>288</v>
      </c>
      <c r="C150" s="435">
        <v>45361</v>
      </c>
      <c r="D150" s="511"/>
      <c r="E150" s="507"/>
      <c r="F150" s="507"/>
      <c r="G150" s="507"/>
      <c r="H150" s="385"/>
      <c r="I150" s="385"/>
      <c r="J150" s="385"/>
      <c r="K150" s="385"/>
      <c r="L150" s="385"/>
      <c r="M150" s="385"/>
      <c r="N150" s="385"/>
      <c r="O150" s="424"/>
      <c r="P150" s="424"/>
    </row>
    <row r="151" spans="1:16" ht="62.25" customHeight="1">
      <c r="A151" s="661"/>
      <c r="B151" s="423" t="s">
        <v>289</v>
      </c>
      <c r="C151" s="435">
        <v>45362</v>
      </c>
      <c r="D151" s="158" t="s">
        <v>385</v>
      </c>
      <c r="E151" s="122" t="s">
        <v>515</v>
      </c>
      <c r="F151" s="122" t="e" vm="38">
        <v>#VALUE!</v>
      </c>
      <c r="G151" s="122"/>
      <c r="H151" s="168">
        <v>283</v>
      </c>
      <c r="I151" s="168">
        <v>2</v>
      </c>
      <c r="J151" s="168">
        <v>1</v>
      </c>
      <c r="K151" s="168">
        <v>0</v>
      </c>
      <c r="L151" s="168">
        <v>2</v>
      </c>
      <c r="M151" s="168">
        <v>0</v>
      </c>
      <c r="N151" s="168">
        <f>SUM(J151:M151)</f>
        <v>3</v>
      </c>
      <c r="O151" s="522">
        <f>N151/H151</f>
        <v>1.0600706713780919E-2</v>
      </c>
      <c r="P151" s="149">
        <f>L151/H151</f>
        <v>7.0671378091872791E-3</v>
      </c>
    </row>
    <row r="152" spans="1:16" ht="14.1">
      <c r="A152" s="661"/>
      <c r="B152" s="220" t="s">
        <v>290</v>
      </c>
      <c r="C152" s="435">
        <v>45363</v>
      </c>
      <c r="D152" s="511"/>
      <c r="E152" s="507"/>
      <c r="F152" s="507"/>
      <c r="G152" s="507"/>
      <c r="H152" s="385"/>
      <c r="I152" s="385"/>
      <c r="J152" s="385"/>
      <c r="K152" s="385"/>
      <c r="L152" s="385"/>
      <c r="M152" s="385"/>
      <c r="N152" s="385"/>
      <c r="O152" s="424"/>
      <c r="P152" s="424"/>
    </row>
    <row r="153" spans="1:16" ht="306">
      <c r="A153" s="661"/>
      <c r="B153" s="423" t="s">
        <v>293</v>
      </c>
      <c r="C153" s="435">
        <v>45364</v>
      </c>
      <c r="D153" s="158" t="s">
        <v>321</v>
      </c>
      <c r="E153" s="122" t="s">
        <v>389</v>
      </c>
      <c r="F153" s="122" t="e" vm="11">
        <v>#VALUE!</v>
      </c>
      <c r="G153" s="122"/>
      <c r="H153" s="168">
        <v>440</v>
      </c>
      <c r="I153" s="168">
        <v>2</v>
      </c>
      <c r="J153" s="168">
        <v>0</v>
      </c>
      <c r="K153" s="168">
        <v>0</v>
      </c>
      <c r="L153" s="168">
        <v>0</v>
      </c>
      <c r="M153" s="168">
        <v>2</v>
      </c>
      <c r="N153" s="168">
        <f>SUM(J153:M153)</f>
        <v>2</v>
      </c>
      <c r="O153" s="149">
        <f>N153/H153</f>
        <v>4.5454545454545452E-3</v>
      </c>
      <c r="P153" s="149">
        <f>L153/H153</f>
        <v>0</v>
      </c>
    </row>
    <row r="154" spans="1:16" ht="14.1">
      <c r="A154" s="661"/>
      <c r="B154" s="220" t="s">
        <v>294</v>
      </c>
      <c r="C154" s="435">
        <v>45365</v>
      </c>
      <c r="D154" s="507"/>
      <c r="E154" s="507"/>
      <c r="F154" s="507"/>
      <c r="G154" s="507"/>
      <c r="H154" s="507"/>
      <c r="I154" s="507"/>
      <c r="J154" s="507"/>
      <c r="K154" s="507"/>
      <c r="L154" s="507"/>
      <c r="M154" s="507"/>
      <c r="N154" s="507"/>
      <c r="O154" s="507"/>
      <c r="P154" s="507"/>
    </row>
    <row r="155" spans="1:16" ht="14.1">
      <c r="A155" s="661"/>
      <c r="B155" s="220" t="s">
        <v>295</v>
      </c>
      <c r="C155" s="435">
        <v>45366</v>
      </c>
      <c r="D155" s="507"/>
      <c r="E155" s="507"/>
      <c r="F155" s="507"/>
      <c r="G155" s="507"/>
      <c r="H155" s="507"/>
      <c r="I155" s="507"/>
      <c r="J155" s="507"/>
      <c r="K155" s="507"/>
      <c r="L155" s="507"/>
      <c r="M155" s="507"/>
      <c r="N155" s="507"/>
      <c r="O155" s="507"/>
      <c r="P155" s="507"/>
    </row>
    <row r="156" spans="1:16" ht="14.1">
      <c r="A156" s="661"/>
      <c r="B156" s="220" t="s">
        <v>299</v>
      </c>
      <c r="C156" s="435">
        <v>45367</v>
      </c>
      <c r="D156" s="507"/>
      <c r="E156" s="507"/>
      <c r="F156" s="507"/>
      <c r="G156" s="507"/>
      <c r="H156" s="507"/>
      <c r="I156" s="507"/>
      <c r="J156" s="507"/>
      <c r="K156" s="507"/>
      <c r="L156" s="507"/>
      <c r="M156" s="507"/>
      <c r="N156" s="507"/>
      <c r="O156" s="507"/>
      <c r="P156" s="507"/>
    </row>
    <row r="157" spans="1:16" ht="14.1">
      <c r="A157" s="661"/>
      <c r="B157" s="220" t="s">
        <v>288</v>
      </c>
      <c r="C157" s="435">
        <v>45368</v>
      </c>
      <c r="D157" s="507"/>
      <c r="E157" s="507"/>
      <c r="F157" s="507"/>
      <c r="G157" s="507"/>
      <c r="H157" s="507"/>
      <c r="I157" s="507"/>
      <c r="J157" s="507"/>
      <c r="K157" s="507"/>
      <c r="L157" s="507"/>
      <c r="M157" s="507"/>
      <c r="N157" s="507"/>
      <c r="O157" s="507"/>
      <c r="P157" s="507"/>
    </row>
    <row r="158" spans="1:16" ht="14.1">
      <c r="A158" s="661"/>
      <c r="B158" s="220" t="s">
        <v>289</v>
      </c>
      <c r="C158" s="435">
        <v>45369</v>
      </c>
      <c r="D158" s="507"/>
      <c r="E158" s="507"/>
      <c r="F158" s="507"/>
      <c r="G158" s="507"/>
      <c r="H158" s="507"/>
      <c r="I158" s="507"/>
      <c r="J158" s="507"/>
      <c r="K158" s="507"/>
      <c r="L158" s="507"/>
      <c r="M158" s="507"/>
      <c r="N158" s="507"/>
      <c r="O158" s="507"/>
      <c r="P158" s="507"/>
    </row>
    <row r="159" spans="1:16" ht="14.1">
      <c r="A159" s="661"/>
      <c r="B159" s="220" t="s">
        <v>290</v>
      </c>
      <c r="C159" s="435">
        <v>45370</v>
      </c>
      <c r="D159" s="507"/>
      <c r="E159" s="507"/>
      <c r="F159" s="507"/>
      <c r="G159" s="507"/>
      <c r="H159" s="507"/>
      <c r="I159" s="507"/>
      <c r="J159" s="507"/>
      <c r="K159" s="507"/>
      <c r="L159" s="507"/>
      <c r="M159" s="507"/>
      <c r="N159" s="507"/>
      <c r="O159" s="507"/>
      <c r="P159" s="507"/>
    </row>
    <row r="160" spans="1:16" ht="14.1">
      <c r="A160" s="661"/>
      <c r="B160" s="220" t="s">
        <v>293</v>
      </c>
      <c r="C160" s="435">
        <v>45371</v>
      </c>
      <c r="D160" s="507"/>
      <c r="E160" s="507"/>
      <c r="F160" s="507"/>
      <c r="G160" s="507"/>
      <c r="H160" s="507"/>
      <c r="I160" s="507"/>
      <c r="J160" s="507"/>
      <c r="K160" s="507"/>
      <c r="L160" s="507"/>
      <c r="M160" s="507"/>
      <c r="N160" s="507"/>
      <c r="O160" s="507"/>
      <c r="P160" s="507"/>
    </row>
    <row r="161" spans="1:16" ht="14.1">
      <c r="A161" s="661"/>
      <c r="B161" s="220" t="s">
        <v>294</v>
      </c>
      <c r="C161" s="435">
        <v>45372</v>
      </c>
      <c r="D161" s="507"/>
      <c r="E161" s="507"/>
      <c r="F161" s="507"/>
      <c r="G161" s="507"/>
      <c r="H161" s="507"/>
      <c r="I161" s="507"/>
      <c r="J161" s="507"/>
      <c r="K161" s="507"/>
      <c r="L161" s="507"/>
      <c r="M161" s="507"/>
      <c r="N161" s="507"/>
      <c r="O161" s="507"/>
      <c r="P161" s="507"/>
    </row>
    <row r="162" spans="1:16" ht="14.1">
      <c r="A162" s="661"/>
      <c r="B162" s="220" t="s">
        <v>295</v>
      </c>
      <c r="C162" s="435">
        <v>45373</v>
      </c>
      <c r="D162" s="507"/>
      <c r="E162" s="507"/>
      <c r="F162" s="507"/>
      <c r="G162" s="507"/>
      <c r="H162" s="507"/>
      <c r="I162" s="507"/>
      <c r="J162" s="507"/>
      <c r="K162" s="507"/>
      <c r="L162" s="507"/>
      <c r="M162" s="507"/>
      <c r="N162" s="507"/>
      <c r="O162" s="507"/>
      <c r="P162" s="507"/>
    </row>
    <row r="163" spans="1:16" ht="14.1">
      <c r="A163" s="661"/>
      <c r="B163" s="220" t="s">
        <v>299</v>
      </c>
      <c r="C163" s="435">
        <v>45374</v>
      </c>
      <c r="D163" s="507"/>
      <c r="E163" s="507"/>
      <c r="F163" s="507"/>
      <c r="G163" s="507"/>
      <c r="H163" s="507"/>
      <c r="I163" s="507"/>
      <c r="J163" s="507"/>
      <c r="K163" s="507"/>
      <c r="L163" s="507"/>
      <c r="M163" s="507"/>
      <c r="N163" s="507"/>
      <c r="O163" s="507"/>
      <c r="P163" s="507"/>
    </row>
    <row r="164" spans="1:16" ht="14.1">
      <c r="A164" s="661"/>
      <c r="B164" s="220" t="s">
        <v>288</v>
      </c>
      <c r="C164" s="435">
        <v>45375</v>
      </c>
      <c r="D164" s="507"/>
      <c r="E164" s="507"/>
      <c r="F164" s="507"/>
      <c r="G164" s="507"/>
      <c r="H164" s="507"/>
      <c r="I164" s="507"/>
      <c r="J164" s="507"/>
      <c r="K164" s="507"/>
      <c r="L164" s="507"/>
      <c r="M164" s="507"/>
      <c r="N164" s="507"/>
      <c r="O164" s="507"/>
      <c r="P164" s="507"/>
    </row>
    <row r="165" spans="1:16" ht="14.1">
      <c r="A165" s="661"/>
      <c r="B165" s="220" t="s">
        <v>289</v>
      </c>
      <c r="C165" s="435">
        <v>45376</v>
      </c>
      <c r="D165" s="507"/>
      <c r="E165" s="507"/>
      <c r="F165" s="507"/>
      <c r="G165" s="507"/>
      <c r="H165" s="507"/>
      <c r="I165" s="507"/>
      <c r="J165" s="507"/>
      <c r="K165" s="507"/>
      <c r="L165" s="507"/>
      <c r="M165" s="507"/>
      <c r="N165" s="507"/>
      <c r="O165" s="507"/>
      <c r="P165" s="507"/>
    </row>
    <row r="166" spans="1:16" ht="90.75" customHeight="1">
      <c r="A166" s="661"/>
      <c r="B166" s="423" t="s">
        <v>290</v>
      </c>
      <c r="C166" s="435">
        <v>45377</v>
      </c>
      <c r="D166" s="158"/>
      <c r="E166" s="341" t="s">
        <v>516</v>
      </c>
      <c r="F166" s="122" t="e" vm="9">
        <v>#VALUE!</v>
      </c>
      <c r="G166" s="122"/>
      <c r="H166" s="168">
        <v>377</v>
      </c>
      <c r="I166" s="168">
        <v>4</v>
      </c>
      <c r="J166" s="168">
        <v>0</v>
      </c>
      <c r="K166" s="168">
        <v>0</v>
      </c>
      <c r="L166" s="168">
        <v>2</v>
      </c>
      <c r="M166" s="168">
        <v>3</v>
      </c>
      <c r="N166" s="168">
        <f>SUM(I166:M166)</f>
        <v>9</v>
      </c>
      <c r="O166" s="149">
        <f>N166/H166</f>
        <v>2.3872679045092837E-2</v>
      </c>
      <c r="P166" s="149">
        <f>L166/H166</f>
        <v>5.3050397877984082E-3</v>
      </c>
    </row>
    <row r="167" spans="1:16" ht="14.1">
      <c r="A167" s="661"/>
      <c r="B167" s="220" t="s">
        <v>293</v>
      </c>
      <c r="C167" s="435">
        <v>45378</v>
      </c>
      <c r="D167" s="507"/>
      <c r="E167" s="507"/>
      <c r="F167" s="507"/>
      <c r="G167" s="507"/>
      <c r="H167" s="507"/>
      <c r="I167" s="507"/>
      <c r="J167" s="507"/>
      <c r="K167" s="507"/>
      <c r="L167" s="507"/>
      <c r="M167" s="507"/>
      <c r="N167" s="507"/>
      <c r="O167" s="507"/>
      <c r="P167" s="158"/>
    </row>
    <row r="168" spans="1:16" ht="14.1">
      <c r="A168" s="661"/>
      <c r="B168" s="220" t="s">
        <v>294</v>
      </c>
      <c r="C168" s="435">
        <v>45379</v>
      </c>
      <c r="D168" s="507"/>
      <c r="E168" s="507"/>
      <c r="F168" s="507"/>
      <c r="G168" s="507"/>
      <c r="H168" s="507"/>
      <c r="I168" s="507"/>
      <c r="J168" s="507"/>
      <c r="K168" s="507"/>
      <c r="L168" s="507"/>
      <c r="M168" s="507"/>
      <c r="N168" s="507"/>
      <c r="O168" s="507"/>
      <c r="P168" s="158"/>
    </row>
    <row r="169" spans="1:16" ht="14.1">
      <c r="A169" s="661"/>
      <c r="B169" s="220" t="s">
        <v>295</v>
      </c>
      <c r="C169" s="435">
        <v>45380</v>
      </c>
      <c r="D169" s="507"/>
      <c r="E169" s="507"/>
      <c r="F169" s="507"/>
      <c r="G169" s="507"/>
      <c r="H169" s="507"/>
      <c r="I169" s="507"/>
      <c r="J169" s="507"/>
      <c r="K169" s="507"/>
      <c r="L169" s="507"/>
      <c r="M169" s="507"/>
      <c r="N169" s="507"/>
      <c r="O169" s="507"/>
      <c r="P169" s="149"/>
    </row>
    <row r="170" spans="1:16" ht="14.1">
      <c r="A170" s="661"/>
      <c r="B170" s="220" t="s">
        <v>299</v>
      </c>
      <c r="C170" s="435">
        <v>45381</v>
      </c>
      <c r="D170" s="507"/>
      <c r="E170" s="507"/>
      <c r="F170" s="507"/>
      <c r="G170" s="507"/>
      <c r="H170" s="507"/>
      <c r="I170" s="507"/>
      <c r="J170" s="507"/>
      <c r="K170" s="507"/>
      <c r="L170" s="507"/>
      <c r="M170" s="507"/>
      <c r="N170" s="507"/>
      <c r="O170" s="507"/>
      <c r="P170" s="158"/>
    </row>
    <row r="171" spans="1:16" ht="14.1">
      <c r="A171" s="661"/>
      <c r="B171" s="220" t="s">
        <v>288</v>
      </c>
      <c r="C171" s="435">
        <v>45382</v>
      </c>
      <c r="D171" s="507"/>
      <c r="E171" s="507"/>
      <c r="F171" s="507"/>
      <c r="G171" s="507"/>
      <c r="H171" s="507"/>
      <c r="I171" s="507"/>
      <c r="J171" s="507"/>
      <c r="K171" s="507"/>
      <c r="L171" s="507"/>
      <c r="M171" s="507"/>
      <c r="N171" s="507"/>
      <c r="O171" s="507"/>
      <c r="P171" s="158"/>
    </row>
    <row r="172" spans="1:16" ht="20.100000000000001">
      <c r="A172" s="425"/>
      <c r="B172" s="691" t="s">
        <v>330</v>
      </c>
      <c r="C172" s="691"/>
      <c r="D172" s="691"/>
      <c r="E172" s="691"/>
      <c r="F172" s="691"/>
      <c r="G172" s="437"/>
      <c r="H172" s="436">
        <f>SUM(H142:H171)</f>
        <v>1711</v>
      </c>
      <c r="I172" s="436">
        <f t="shared" ref="I172:M172" si="2">SUM(I142:I171)</f>
        <v>12</v>
      </c>
      <c r="J172" s="436">
        <f t="shared" si="2"/>
        <v>1</v>
      </c>
      <c r="K172" s="436">
        <f t="shared" si="2"/>
        <v>0</v>
      </c>
      <c r="L172" s="436">
        <f t="shared" si="2"/>
        <v>7</v>
      </c>
      <c r="M172" s="436">
        <f t="shared" si="2"/>
        <v>6</v>
      </c>
      <c r="N172" s="436">
        <f>SUM(I172:M172)</f>
        <v>26</v>
      </c>
      <c r="O172" s="539">
        <f>N172/H172</f>
        <v>1.5195791934541203E-2</v>
      </c>
      <c r="P172" s="540"/>
    </row>
    <row r="173" spans="1:16" ht="14.1">
      <c r="A173" s="692" t="s">
        <v>104</v>
      </c>
      <c r="B173" s="220" t="s">
        <v>289</v>
      </c>
      <c r="C173" s="435">
        <v>45383</v>
      </c>
      <c r="D173" s="507"/>
      <c r="E173" s="507"/>
      <c r="F173" s="507"/>
      <c r="G173" s="507"/>
      <c r="H173" s="507"/>
      <c r="I173" s="507"/>
      <c r="J173" s="507"/>
      <c r="K173" s="507"/>
      <c r="L173" s="507"/>
      <c r="M173" s="507"/>
      <c r="N173" s="507"/>
      <c r="O173" s="507"/>
    </row>
    <row r="174" spans="1:16" ht="13.5" customHeight="1">
      <c r="A174" s="692"/>
      <c r="B174" s="220" t="s">
        <v>290</v>
      </c>
      <c r="C174" s="435">
        <v>45384</v>
      </c>
      <c r="D174" s="507"/>
      <c r="E174" s="507"/>
      <c r="F174" s="507"/>
      <c r="G174" s="507"/>
      <c r="H174" s="507"/>
      <c r="I174" s="507"/>
      <c r="J174" s="507"/>
      <c r="K174" s="507"/>
      <c r="L174" s="507"/>
      <c r="M174" s="507"/>
      <c r="N174" s="507"/>
      <c r="O174" s="507"/>
    </row>
    <row r="175" spans="1:16" ht="13.5" customHeight="1">
      <c r="A175" s="692"/>
      <c r="B175" s="220" t="s">
        <v>293</v>
      </c>
      <c r="C175" s="435">
        <v>45385</v>
      </c>
      <c r="D175" s="507"/>
      <c r="E175" s="507"/>
      <c r="F175" s="507"/>
      <c r="G175" s="507"/>
      <c r="H175" s="507"/>
      <c r="I175" s="507"/>
      <c r="J175" s="507"/>
      <c r="K175" s="507"/>
      <c r="L175" s="507"/>
      <c r="M175" s="507"/>
      <c r="N175" s="507"/>
      <c r="O175" s="507"/>
    </row>
    <row r="176" spans="1:16" ht="13.5" customHeight="1">
      <c r="A176" s="692"/>
      <c r="B176" s="220" t="s">
        <v>294</v>
      </c>
      <c r="C176" s="435">
        <v>45386</v>
      </c>
      <c r="D176" s="507"/>
      <c r="E176" s="507"/>
      <c r="F176" s="507"/>
      <c r="G176" s="507"/>
      <c r="H176" s="507"/>
      <c r="I176" s="507"/>
      <c r="J176" s="507"/>
      <c r="K176" s="507"/>
      <c r="L176" s="507"/>
      <c r="M176" s="507"/>
      <c r="N176" s="507"/>
      <c r="O176" s="507"/>
    </row>
    <row r="177" spans="1:15" ht="13.5" customHeight="1">
      <c r="A177" s="692"/>
      <c r="B177" s="220" t="s">
        <v>295</v>
      </c>
      <c r="C177" s="435">
        <v>45387</v>
      </c>
      <c r="D177" s="507"/>
      <c r="E177" s="507"/>
      <c r="F177" s="507"/>
      <c r="G177" s="507"/>
      <c r="H177" s="507"/>
      <c r="I177" s="507"/>
      <c r="J177" s="507"/>
      <c r="K177" s="507"/>
      <c r="L177" s="507"/>
      <c r="M177" s="507"/>
      <c r="N177" s="507"/>
      <c r="O177" s="507"/>
    </row>
    <row r="178" spans="1:15" ht="13.5" customHeight="1">
      <c r="A178" s="692"/>
      <c r="B178" s="220" t="s">
        <v>299</v>
      </c>
      <c r="C178" s="435">
        <v>45388</v>
      </c>
      <c r="D178" s="507"/>
      <c r="E178" s="507"/>
      <c r="F178" s="507"/>
      <c r="G178" s="507"/>
      <c r="H178" s="507"/>
      <c r="I178" s="507"/>
      <c r="J178" s="507"/>
      <c r="K178" s="507"/>
      <c r="L178" s="507"/>
      <c r="M178" s="507"/>
      <c r="N178" s="507"/>
      <c r="O178" s="507"/>
    </row>
    <row r="179" spans="1:15" ht="13.5" customHeight="1">
      <c r="A179" s="692"/>
      <c r="B179" s="220" t="s">
        <v>288</v>
      </c>
      <c r="C179" s="435">
        <v>45389</v>
      </c>
      <c r="D179" s="507"/>
      <c r="E179" s="507"/>
      <c r="F179" s="507"/>
      <c r="G179" s="507"/>
      <c r="H179" s="507"/>
      <c r="I179" s="507"/>
      <c r="J179" s="507"/>
      <c r="K179" s="507"/>
      <c r="L179" s="507"/>
      <c r="M179" s="507"/>
      <c r="N179" s="507"/>
      <c r="O179" s="507"/>
    </row>
    <row r="180" spans="1:15" ht="13.5" customHeight="1">
      <c r="A180" s="692"/>
      <c r="B180" s="220" t="s">
        <v>289</v>
      </c>
      <c r="C180" s="435">
        <v>45390</v>
      </c>
      <c r="D180" s="507"/>
      <c r="E180" s="507"/>
      <c r="F180" s="507"/>
      <c r="G180" s="507"/>
      <c r="H180" s="507"/>
      <c r="I180" s="507"/>
      <c r="J180" s="507"/>
      <c r="K180" s="507"/>
      <c r="L180" s="507"/>
      <c r="M180" s="507"/>
      <c r="N180" s="507"/>
      <c r="O180" s="507"/>
    </row>
    <row r="181" spans="1:15" ht="126">
      <c r="A181" s="692"/>
      <c r="B181" s="423" t="s">
        <v>290</v>
      </c>
      <c r="C181" s="435">
        <v>45391</v>
      </c>
      <c r="D181" s="435" t="s">
        <v>517</v>
      </c>
      <c r="E181" s="341" t="s">
        <v>395</v>
      </c>
      <c r="F181" s="122" t="e" vm="15">
        <v>#VALUE!</v>
      </c>
      <c r="G181" s="122"/>
      <c r="H181" s="158">
        <v>206</v>
      </c>
      <c r="I181" s="158">
        <v>0</v>
      </c>
      <c r="J181" s="158">
        <v>0</v>
      </c>
      <c r="K181" s="158">
        <v>0</v>
      </c>
      <c r="L181" s="158">
        <v>0</v>
      </c>
      <c r="M181" s="158">
        <v>0</v>
      </c>
      <c r="N181" s="158">
        <v>0</v>
      </c>
      <c r="O181" s="158">
        <v>0</v>
      </c>
    </row>
    <row r="182" spans="1:15" ht="13.5" customHeight="1">
      <c r="A182" s="692"/>
      <c r="B182" s="220" t="s">
        <v>293</v>
      </c>
      <c r="C182" s="435">
        <v>45392</v>
      </c>
      <c r="D182" s="507"/>
      <c r="E182" s="507"/>
      <c r="F182" s="507"/>
      <c r="G182" s="507"/>
      <c r="H182" s="511"/>
      <c r="I182" s="511"/>
      <c r="J182" s="511"/>
      <c r="K182" s="511"/>
      <c r="L182" s="511"/>
      <c r="M182" s="511"/>
      <c r="N182" s="511"/>
      <c r="O182" s="511"/>
    </row>
    <row r="183" spans="1:15" ht="13.5" customHeight="1">
      <c r="A183" s="692"/>
      <c r="B183" s="220" t="s">
        <v>294</v>
      </c>
      <c r="C183" s="435">
        <v>45393</v>
      </c>
      <c r="D183" s="507"/>
      <c r="E183" s="507"/>
      <c r="F183" s="507"/>
      <c r="G183" s="507"/>
      <c r="H183" s="511"/>
      <c r="I183" s="511"/>
      <c r="J183" s="511"/>
      <c r="K183" s="511"/>
      <c r="L183" s="511"/>
      <c r="M183" s="511"/>
      <c r="N183" s="511"/>
      <c r="O183" s="511"/>
    </row>
    <row r="184" spans="1:15" ht="94.5" customHeight="1">
      <c r="A184" s="692"/>
      <c r="B184" s="423" t="s">
        <v>295</v>
      </c>
      <c r="C184" s="435">
        <v>45394</v>
      </c>
      <c r="D184" s="341" t="s">
        <v>518</v>
      </c>
      <c r="E184" s="438" t="s">
        <v>519</v>
      </c>
      <c r="F184" t="e" vm="39">
        <v>#VALUE!</v>
      </c>
      <c r="G184" s="146" t="s">
        <v>520</v>
      </c>
      <c r="H184" s="158">
        <v>200</v>
      </c>
      <c r="I184" s="158">
        <v>1</v>
      </c>
      <c r="J184" s="158">
        <v>0</v>
      </c>
      <c r="K184" s="158">
        <v>0</v>
      </c>
      <c r="L184" s="158">
        <v>0</v>
      </c>
      <c r="M184" s="158">
        <v>0</v>
      </c>
      <c r="N184" s="158">
        <v>1</v>
      </c>
      <c r="O184" s="522">
        <f>N184/H184</f>
        <v>5.0000000000000001E-3</v>
      </c>
    </row>
    <row r="185" spans="1:15" ht="13.5" customHeight="1">
      <c r="A185" s="692"/>
      <c r="B185" s="220" t="s">
        <v>299</v>
      </c>
      <c r="C185" s="435">
        <v>45395</v>
      </c>
      <c r="D185" s="507"/>
      <c r="E185" s="507"/>
      <c r="F185" s="507"/>
      <c r="G185" s="541"/>
      <c r="H185" s="511"/>
      <c r="I185" s="511"/>
      <c r="J185" s="511"/>
      <c r="K185" s="511"/>
      <c r="L185" s="511"/>
      <c r="M185" s="511"/>
      <c r="N185" s="511"/>
      <c r="O185" s="511"/>
    </row>
    <row r="186" spans="1:15" ht="14.1">
      <c r="A186" s="692"/>
      <c r="B186" s="220" t="s">
        <v>288</v>
      </c>
      <c r="C186" s="435">
        <v>45396</v>
      </c>
      <c r="D186" s="507"/>
      <c r="E186" s="507"/>
      <c r="F186" s="507"/>
      <c r="G186" s="541"/>
      <c r="H186" s="511"/>
      <c r="I186" s="511"/>
      <c r="J186" s="511"/>
      <c r="K186" s="511"/>
      <c r="L186" s="511"/>
      <c r="M186" s="511"/>
      <c r="N186" s="511"/>
      <c r="O186" s="511"/>
    </row>
    <row r="187" spans="1:15" ht="87.75" customHeight="1">
      <c r="A187" s="692"/>
      <c r="B187" s="423" t="s">
        <v>289</v>
      </c>
      <c r="C187" s="435">
        <v>45397</v>
      </c>
      <c r="D187" s="435" t="s">
        <v>385</v>
      </c>
      <c r="E187" s="341" t="s">
        <v>521</v>
      </c>
      <c r="F187" s="122" t="e" vm="40">
        <v>#VALUE!</v>
      </c>
      <c r="G187" s="120"/>
      <c r="H187" s="168">
        <v>262</v>
      </c>
      <c r="I187" s="168">
        <v>2</v>
      </c>
      <c r="J187" s="168">
        <v>0</v>
      </c>
      <c r="K187" s="168">
        <v>0</v>
      </c>
      <c r="L187" s="168">
        <v>2</v>
      </c>
      <c r="M187" s="168">
        <v>0</v>
      </c>
      <c r="N187" s="168">
        <f>SUM(I187:M187)</f>
        <v>4</v>
      </c>
      <c r="O187" s="139">
        <f>N187/H187</f>
        <v>1.5267175572519083E-2</v>
      </c>
    </row>
    <row r="188" spans="1:15" ht="13.5" customHeight="1">
      <c r="A188" s="692"/>
      <c r="B188" s="220" t="s">
        <v>290</v>
      </c>
      <c r="C188" s="435">
        <v>45398</v>
      </c>
      <c r="D188" s="507"/>
      <c r="E188" s="507"/>
      <c r="F188" s="507"/>
      <c r="G188" s="541"/>
      <c r="H188" s="511"/>
      <c r="I188" s="511"/>
      <c r="J188" s="511"/>
      <c r="K188" s="511"/>
      <c r="L188" s="511"/>
      <c r="M188" s="511"/>
      <c r="N188" s="511"/>
      <c r="O188" s="511"/>
    </row>
    <row r="189" spans="1:15" ht="111.75" customHeight="1">
      <c r="A189" s="692"/>
      <c r="B189" s="423" t="s">
        <v>293</v>
      </c>
      <c r="C189" s="435">
        <v>45399</v>
      </c>
      <c r="D189" s="435" t="s">
        <v>321</v>
      </c>
      <c r="E189" s="341" t="s">
        <v>522</v>
      </c>
      <c r="F189" s="122" t="e" vm="41">
        <v>#VALUE!</v>
      </c>
      <c r="G189" s="158" t="s">
        <v>523</v>
      </c>
      <c r="H189" s="168">
        <v>233</v>
      </c>
      <c r="I189" s="168">
        <v>3</v>
      </c>
      <c r="J189" s="168">
        <v>0</v>
      </c>
      <c r="K189" s="168">
        <v>0</v>
      </c>
      <c r="L189" s="168">
        <v>3</v>
      </c>
      <c r="M189" s="168">
        <v>0</v>
      </c>
      <c r="N189" s="168">
        <f>SUM(I189:M189)</f>
        <v>6</v>
      </c>
      <c r="O189" s="139">
        <f>N189/H189</f>
        <v>2.575107296137339E-2</v>
      </c>
    </row>
    <row r="190" spans="1:15" ht="13.5" customHeight="1">
      <c r="A190" s="692"/>
      <c r="B190" s="220" t="s">
        <v>294</v>
      </c>
      <c r="C190" s="435">
        <v>45400</v>
      </c>
      <c r="D190" s="507"/>
      <c r="E190" s="507"/>
      <c r="F190" s="507"/>
      <c r="G190" s="507"/>
      <c r="H190" s="511"/>
      <c r="I190" s="511"/>
      <c r="J190" s="511"/>
      <c r="K190" s="511"/>
      <c r="L190" s="511"/>
      <c r="M190" s="511"/>
      <c r="N190" s="511"/>
      <c r="O190" s="511"/>
    </row>
    <row r="191" spans="1:15" ht="87.75" customHeight="1">
      <c r="A191" s="692"/>
      <c r="B191" s="423" t="s">
        <v>295</v>
      </c>
      <c r="C191" s="435">
        <v>45401</v>
      </c>
      <c r="D191" s="435" t="s">
        <v>524</v>
      </c>
      <c r="E191" s="341" t="s">
        <v>525</v>
      </c>
      <c r="F191" s="122" t="e" vm="42">
        <v>#VALUE!</v>
      </c>
      <c r="G191" s="158"/>
      <c r="H191" s="168" t="s">
        <v>74</v>
      </c>
      <c r="I191" s="168">
        <v>3</v>
      </c>
      <c r="J191" s="168" t="s">
        <v>74</v>
      </c>
      <c r="K191" s="168" t="s">
        <v>74</v>
      </c>
      <c r="L191" s="168" t="s">
        <v>74</v>
      </c>
      <c r="M191" s="168" t="s">
        <v>74</v>
      </c>
      <c r="N191" s="168" t="s">
        <v>74</v>
      </c>
      <c r="O191" s="278" t="s">
        <v>74</v>
      </c>
    </row>
    <row r="192" spans="1:15" ht="13.5" customHeight="1">
      <c r="A192" s="692"/>
      <c r="B192" s="220" t="s">
        <v>299</v>
      </c>
      <c r="C192" s="435">
        <v>45402</v>
      </c>
      <c r="D192" s="507"/>
      <c r="E192" s="507"/>
      <c r="F192" s="507"/>
      <c r="G192" s="507"/>
      <c r="H192" s="507"/>
      <c r="I192" s="507"/>
      <c r="J192" s="507"/>
      <c r="K192" s="507"/>
      <c r="L192" s="507"/>
      <c r="M192" s="507"/>
      <c r="N192" s="507"/>
      <c r="O192" s="507"/>
    </row>
    <row r="193" spans="1:15" ht="14.1">
      <c r="A193" s="692"/>
      <c r="B193" s="220" t="s">
        <v>288</v>
      </c>
      <c r="C193" s="435">
        <v>45403</v>
      </c>
      <c r="D193" s="507"/>
      <c r="E193" s="507"/>
      <c r="F193" s="507"/>
      <c r="G193" s="507"/>
      <c r="H193" s="507"/>
      <c r="I193" s="507"/>
      <c r="J193" s="507"/>
      <c r="K193" s="507"/>
      <c r="L193" s="507"/>
      <c r="M193" s="507"/>
      <c r="N193" s="507"/>
      <c r="O193" s="507"/>
    </row>
    <row r="194" spans="1:15" ht="13.5" customHeight="1">
      <c r="A194" s="692"/>
      <c r="B194" s="220" t="s">
        <v>289</v>
      </c>
      <c r="C194" s="435">
        <v>45404</v>
      </c>
      <c r="D194" s="507"/>
      <c r="E194" s="507"/>
      <c r="F194" s="507"/>
      <c r="G194" s="507"/>
      <c r="H194" s="507"/>
      <c r="I194" s="507"/>
      <c r="J194" s="507"/>
      <c r="K194" s="507"/>
      <c r="L194" s="507"/>
      <c r="M194" s="507"/>
      <c r="N194" s="507"/>
      <c r="O194" s="507"/>
    </row>
    <row r="195" spans="1:15" ht="13.5" customHeight="1">
      <c r="A195" s="692"/>
      <c r="B195" s="220" t="s">
        <v>290</v>
      </c>
      <c r="C195" s="435">
        <v>45405</v>
      </c>
      <c r="D195" s="507"/>
      <c r="E195" s="507"/>
      <c r="F195" s="507"/>
      <c r="G195" s="507"/>
      <c r="H195" s="507"/>
      <c r="I195" s="507"/>
      <c r="J195" s="507"/>
      <c r="K195" s="507"/>
      <c r="L195" s="507"/>
      <c r="M195" s="507"/>
      <c r="N195" s="507"/>
      <c r="O195" s="507"/>
    </row>
    <row r="196" spans="1:15" ht="13.5" customHeight="1">
      <c r="A196" s="692"/>
      <c r="B196" s="220" t="s">
        <v>293</v>
      </c>
      <c r="C196" s="435">
        <v>45406</v>
      </c>
      <c r="D196" s="507"/>
      <c r="E196" s="507"/>
      <c r="F196" s="507"/>
      <c r="G196" s="507"/>
      <c r="H196" s="507"/>
      <c r="I196" s="507"/>
      <c r="J196" s="507"/>
      <c r="K196" s="507"/>
      <c r="L196" s="507"/>
      <c r="M196" s="507"/>
      <c r="N196" s="507"/>
      <c r="O196" s="507"/>
    </row>
    <row r="197" spans="1:15" ht="13.5" customHeight="1">
      <c r="A197" s="692"/>
      <c r="B197" s="220" t="s">
        <v>294</v>
      </c>
      <c r="C197" s="435">
        <v>45407</v>
      </c>
      <c r="D197" s="507"/>
      <c r="E197" s="507"/>
      <c r="F197" s="507"/>
      <c r="G197" s="507"/>
      <c r="H197" s="507"/>
      <c r="I197" s="507"/>
      <c r="J197" s="507"/>
      <c r="K197" s="507"/>
      <c r="L197" s="507"/>
      <c r="M197" s="507"/>
      <c r="N197" s="507"/>
      <c r="O197" s="507"/>
    </row>
    <row r="198" spans="1:15" ht="66" customHeight="1">
      <c r="A198" s="692"/>
      <c r="B198" s="423" t="s">
        <v>295</v>
      </c>
      <c r="C198" s="435">
        <v>45408</v>
      </c>
      <c r="D198" s="435" t="s">
        <v>524</v>
      </c>
      <c r="E198" s="341" t="s">
        <v>526</v>
      </c>
      <c r="F198" s="122" t="e" vm="43">
        <v>#VALUE!</v>
      </c>
      <c r="G198" s="158" t="s">
        <v>527</v>
      </c>
      <c r="H198" s="168">
        <v>553</v>
      </c>
      <c r="I198" s="168">
        <v>1</v>
      </c>
      <c r="J198" s="168">
        <v>5</v>
      </c>
      <c r="K198" s="168">
        <v>0</v>
      </c>
      <c r="L198" s="168">
        <v>4</v>
      </c>
      <c r="M198" s="168">
        <v>0</v>
      </c>
      <c r="N198" s="168">
        <v>35</v>
      </c>
      <c r="O198" s="139">
        <f>N198/H198</f>
        <v>6.3291139240506333E-2</v>
      </c>
    </row>
    <row r="199" spans="1:15" ht="13.5" customHeight="1">
      <c r="A199" s="692"/>
      <c r="B199" s="220" t="s">
        <v>299</v>
      </c>
      <c r="C199" s="435">
        <v>45409</v>
      </c>
      <c r="D199" s="507"/>
      <c r="E199" s="507"/>
      <c r="F199" s="507"/>
      <c r="G199" s="507"/>
      <c r="H199" s="507"/>
      <c r="I199" s="507"/>
      <c r="J199" s="507"/>
      <c r="K199" s="507"/>
      <c r="L199" s="507"/>
      <c r="M199" s="507"/>
      <c r="N199" s="507"/>
      <c r="O199" s="507"/>
    </row>
    <row r="200" spans="1:15" ht="13.5" customHeight="1">
      <c r="A200" s="692"/>
      <c r="B200" s="220" t="s">
        <v>288</v>
      </c>
      <c r="C200" s="435">
        <v>45410</v>
      </c>
      <c r="D200" s="507"/>
      <c r="E200" s="507"/>
      <c r="F200" s="507"/>
      <c r="G200" s="507"/>
      <c r="H200" s="507"/>
      <c r="I200" s="507"/>
      <c r="J200" s="507"/>
      <c r="K200" s="507"/>
      <c r="L200" s="507"/>
      <c r="M200" s="507"/>
      <c r="N200" s="507"/>
      <c r="O200" s="507"/>
    </row>
    <row r="201" spans="1:15" ht="13.5" customHeight="1">
      <c r="A201" s="692"/>
      <c r="B201" s="220" t="s">
        <v>289</v>
      </c>
      <c r="C201" s="435">
        <v>45411</v>
      </c>
      <c r="D201" s="507"/>
      <c r="E201" s="507"/>
      <c r="F201" s="507"/>
      <c r="G201" s="507"/>
      <c r="H201" s="507"/>
      <c r="I201" s="507"/>
      <c r="J201" s="507"/>
      <c r="K201" s="507"/>
      <c r="L201" s="507"/>
      <c r="M201" s="507"/>
      <c r="N201" s="507"/>
      <c r="O201" s="507"/>
    </row>
    <row r="202" spans="1:15" ht="13.5" customHeight="1">
      <c r="A202" s="692"/>
      <c r="B202" s="220" t="s">
        <v>290</v>
      </c>
      <c r="C202" s="435">
        <v>45412</v>
      </c>
      <c r="D202" s="507"/>
      <c r="E202" s="507"/>
      <c r="F202" s="507"/>
      <c r="G202" s="507"/>
      <c r="H202" s="507"/>
      <c r="I202" s="507"/>
      <c r="J202" s="507"/>
      <c r="K202" s="507"/>
      <c r="L202" s="507"/>
      <c r="M202" s="507"/>
      <c r="N202" s="507"/>
      <c r="O202" s="507"/>
    </row>
    <row r="203" spans="1:15" ht="19.5" customHeight="1">
      <c r="A203" s="441"/>
      <c r="B203" s="442"/>
      <c r="C203" s="542"/>
      <c r="D203" s="686" t="s">
        <v>330</v>
      </c>
      <c r="E203" s="687"/>
      <c r="F203" s="687"/>
      <c r="G203" s="443"/>
      <c r="H203" s="455">
        <f>SUM(H173:H202)</f>
        <v>1454</v>
      </c>
      <c r="I203" s="455">
        <f t="shared" ref="I203:M203" si="3">SUM(I173:I202)</f>
        <v>10</v>
      </c>
      <c r="J203" s="455">
        <f t="shared" si="3"/>
        <v>5</v>
      </c>
      <c r="K203" s="455">
        <f t="shared" si="3"/>
        <v>0</v>
      </c>
      <c r="L203" s="455">
        <f t="shared" si="3"/>
        <v>9</v>
      </c>
      <c r="M203" s="455">
        <f t="shared" si="3"/>
        <v>0</v>
      </c>
      <c r="N203" s="455">
        <f>SUM(I203:M203)</f>
        <v>24</v>
      </c>
      <c r="O203" s="456">
        <f>N203/H203</f>
        <v>1.6506189821182942E-2</v>
      </c>
    </row>
    <row r="204" spans="1:15" ht="14.1">
      <c r="A204" s="690" t="s">
        <v>112</v>
      </c>
      <c r="B204" s="220" t="s">
        <v>293</v>
      </c>
      <c r="C204" s="435">
        <v>45413</v>
      </c>
      <c r="D204" s="507"/>
      <c r="E204" s="507"/>
      <c r="F204" s="507"/>
      <c r="G204" s="507"/>
      <c r="H204" s="507"/>
      <c r="I204" s="507"/>
      <c r="J204" s="507"/>
      <c r="K204" s="507"/>
      <c r="L204" s="507"/>
      <c r="M204" s="507"/>
      <c r="N204" s="507"/>
      <c r="O204" s="507"/>
    </row>
    <row r="205" spans="1:15" ht="14.1">
      <c r="A205" s="690"/>
      <c r="B205" s="220" t="s">
        <v>294</v>
      </c>
      <c r="C205" s="435">
        <v>45414</v>
      </c>
      <c r="D205" s="507"/>
      <c r="E205" s="507"/>
      <c r="F205" s="507"/>
      <c r="G205" s="507"/>
      <c r="H205" s="507"/>
      <c r="I205" s="507"/>
      <c r="J205" s="507"/>
      <c r="K205" s="507"/>
      <c r="L205" s="507"/>
      <c r="M205" s="507"/>
      <c r="N205" s="507"/>
      <c r="O205" s="507"/>
    </row>
    <row r="206" spans="1:15" ht="14.1">
      <c r="A206" s="690"/>
      <c r="B206" s="220" t="s">
        <v>295</v>
      </c>
      <c r="C206" s="435">
        <v>45415</v>
      </c>
      <c r="D206" s="507"/>
      <c r="E206" s="507"/>
      <c r="F206" s="507"/>
      <c r="G206" s="507"/>
      <c r="H206" s="507"/>
      <c r="I206" s="507"/>
      <c r="J206" s="507"/>
      <c r="K206" s="507"/>
      <c r="L206" s="507"/>
      <c r="M206" s="507"/>
      <c r="N206" s="507"/>
      <c r="O206" s="507"/>
    </row>
    <row r="207" spans="1:15" ht="14.1">
      <c r="A207" s="690"/>
      <c r="B207" s="220" t="s">
        <v>299</v>
      </c>
      <c r="C207" s="435">
        <v>45416</v>
      </c>
      <c r="D207" s="507"/>
      <c r="E207" s="507"/>
      <c r="F207" s="507"/>
      <c r="G207" s="507"/>
      <c r="H207" s="507"/>
      <c r="I207" s="507"/>
      <c r="J207" s="507"/>
      <c r="K207" s="507"/>
      <c r="L207" s="507"/>
      <c r="M207" s="507"/>
      <c r="N207" s="507"/>
      <c r="O207" s="507"/>
    </row>
    <row r="208" spans="1:15" ht="14.1">
      <c r="A208" s="690"/>
      <c r="B208" s="220" t="s">
        <v>288</v>
      </c>
      <c r="C208" s="435">
        <v>45417</v>
      </c>
      <c r="D208" s="507"/>
      <c r="E208" s="507"/>
      <c r="F208" s="507"/>
      <c r="G208" s="507"/>
      <c r="H208" s="507"/>
      <c r="I208" s="507"/>
      <c r="J208" s="507"/>
      <c r="K208" s="507"/>
      <c r="L208" s="507"/>
      <c r="M208" s="507"/>
      <c r="N208" s="507"/>
      <c r="O208" s="507"/>
    </row>
    <row r="209" spans="1:15" ht="14.1">
      <c r="A209" s="690"/>
      <c r="B209" s="220" t="s">
        <v>289</v>
      </c>
      <c r="C209" s="435">
        <v>45418</v>
      </c>
      <c r="D209" s="507"/>
      <c r="E209" s="507"/>
      <c r="F209" s="507"/>
      <c r="G209" s="507"/>
      <c r="H209" s="507"/>
      <c r="I209" s="507"/>
      <c r="J209" s="507"/>
      <c r="K209" s="507"/>
      <c r="L209" s="507"/>
      <c r="M209" s="507"/>
      <c r="N209" s="507"/>
      <c r="O209" s="507"/>
    </row>
    <row r="210" spans="1:15" ht="14.1">
      <c r="A210" s="690"/>
      <c r="B210" s="220" t="s">
        <v>290</v>
      </c>
      <c r="C210" s="435">
        <v>45419</v>
      </c>
      <c r="D210" s="507"/>
      <c r="E210" s="507"/>
      <c r="F210" s="507"/>
      <c r="G210" s="507"/>
      <c r="H210" s="507"/>
      <c r="I210" s="507"/>
      <c r="J210" s="507"/>
      <c r="K210" s="507"/>
      <c r="L210" s="507"/>
      <c r="M210" s="507"/>
      <c r="N210" s="507"/>
      <c r="O210" s="507"/>
    </row>
    <row r="211" spans="1:15" ht="14.1">
      <c r="A211" s="690"/>
      <c r="B211" s="220" t="s">
        <v>293</v>
      </c>
      <c r="C211" s="435">
        <v>45420</v>
      </c>
      <c r="D211" s="507"/>
      <c r="E211" s="507"/>
      <c r="F211" s="507"/>
      <c r="G211" s="507"/>
      <c r="H211" s="507"/>
      <c r="I211" s="507"/>
      <c r="J211" s="507"/>
      <c r="K211" s="507"/>
      <c r="L211" s="507"/>
      <c r="M211" s="507"/>
      <c r="N211" s="507"/>
      <c r="O211" s="507"/>
    </row>
    <row r="212" spans="1:15" ht="14.1">
      <c r="A212" s="690"/>
      <c r="B212" s="220" t="s">
        <v>294</v>
      </c>
      <c r="C212" s="435">
        <v>45421</v>
      </c>
      <c r="D212" s="507"/>
      <c r="E212" s="507"/>
      <c r="F212" s="507"/>
      <c r="G212" s="507"/>
      <c r="H212" s="507"/>
      <c r="I212" s="507"/>
      <c r="J212" s="507"/>
      <c r="K212" s="507"/>
      <c r="L212" s="507"/>
      <c r="M212" s="507"/>
      <c r="N212" s="507"/>
      <c r="O212" s="507"/>
    </row>
    <row r="213" spans="1:15" ht="14.1">
      <c r="A213" s="690"/>
      <c r="B213" s="220" t="s">
        <v>295</v>
      </c>
      <c r="C213" s="435">
        <v>45422</v>
      </c>
      <c r="D213" s="507"/>
      <c r="E213" s="507"/>
      <c r="F213" s="507"/>
      <c r="G213" s="507"/>
      <c r="H213" s="507"/>
      <c r="I213" s="507"/>
      <c r="J213" s="507"/>
      <c r="K213" s="507"/>
      <c r="L213" s="507"/>
      <c r="M213" s="507"/>
      <c r="N213" s="507"/>
      <c r="O213" s="507"/>
    </row>
    <row r="214" spans="1:15" ht="14.1">
      <c r="A214" s="690"/>
      <c r="B214" s="220" t="s">
        <v>299</v>
      </c>
      <c r="C214" s="435">
        <v>45423</v>
      </c>
      <c r="D214" s="507"/>
      <c r="E214" s="507"/>
      <c r="F214" s="507"/>
      <c r="G214" s="507"/>
      <c r="H214" s="507"/>
      <c r="I214" s="507"/>
      <c r="J214" s="507"/>
      <c r="K214" s="507"/>
      <c r="L214" s="507"/>
      <c r="M214" s="507"/>
      <c r="N214" s="507"/>
      <c r="O214" s="507"/>
    </row>
    <row r="215" spans="1:15" ht="14.1">
      <c r="A215" s="690"/>
      <c r="B215" s="220" t="s">
        <v>288</v>
      </c>
      <c r="C215" s="435">
        <v>45424</v>
      </c>
      <c r="D215" s="507"/>
      <c r="E215" s="507"/>
      <c r="F215" s="507"/>
      <c r="G215" s="507"/>
      <c r="H215" s="507"/>
      <c r="I215" s="507"/>
      <c r="J215" s="507"/>
      <c r="K215" s="507"/>
      <c r="L215" s="507"/>
      <c r="M215" s="507"/>
      <c r="N215" s="507"/>
      <c r="O215" s="507"/>
    </row>
    <row r="216" spans="1:15" ht="14.1">
      <c r="A216" s="690"/>
      <c r="B216" s="220" t="s">
        <v>289</v>
      </c>
      <c r="C216" s="435">
        <v>45425</v>
      </c>
      <c r="D216" s="507"/>
      <c r="E216" s="507"/>
      <c r="F216" s="507"/>
      <c r="G216" s="507"/>
      <c r="H216" s="507"/>
      <c r="I216" s="507"/>
      <c r="J216" s="507"/>
      <c r="K216" s="507"/>
      <c r="L216" s="507"/>
      <c r="M216" s="507"/>
      <c r="N216" s="507"/>
      <c r="O216" s="507"/>
    </row>
    <row r="217" spans="1:15" ht="14.1">
      <c r="A217" s="690"/>
      <c r="B217" s="220" t="s">
        <v>290</v>
      </c>
      <c r="C217" s="435">
        <v>45426</v>
      </c>
      <c r="D217" s="507"/>
      <c r="E217" s="507"/>
      <c r="F217" s="507"/>
      <c r="G217" s="507"/>
      <c r="H217" s="507"/>
      <c r="I217" s="507"/>
      <c r="J217" s="507"/>
      <c r="K217" s="507"/>
      <c r="L217" s="507"/>
      <c r="M217" s="507"/>
      <c r="N217" s="507"/>
      <c r="O217" s="507"/>
    </row>
    <row r="218" spans="1:15" ht="116.25" customHeight="1">
      <c r="A218" s="690"/>
      <c r="B218" s="423" t="s">
        <v>293</v>
      </c>
      <c r="C218" s="435">
        <v>45427</v>
      </c>
      <c r="D218" s="158" t="s">
        <v>321</v>
      </c>
      <c r="E218" s="122" t="s">
        <v>528</v>
      </c>
      <c r="F218" s="122" t="e" vm="44">
        <v>#VALUE!</v>
      </c>
      <c r="G218" s="122"/>
      <c r="H218" s="168">
        <v>104</v>
      </c>
      <c r="I218" s="168">
        <v>104</v>
      </c>
      <c r="J218" s="168">
        <v>3</v>
      </c>
      <c r="K218" s="168">
        <v>0</v>
      </c>
      <c r="L218" s="168">
        <v>2</v>
      </c>
      <c r="M218" s="168">
        <v>1</v>
      </c>
      <c r="N218" s="168">
        <v>10</v>
      </c>
      <c r="O218" s="139">
        <f>N218/H218</f>
        <v>9.6153846153846159E-2</v>
      </c>
    </row>
    <row r="219" spans="1:15" ht="14.1">
      <c r="A219" s="690"/>
      <c r="B219" s="220" t="s">
        <v>294</v>
      </c>
      <c r="C219" s="435">
        <v>45428</v>
      </c>
      <c r="D219" s="507"/>
      <c r="E219" s="507"/>
      <c r="F219" s="507"/>
      <c r="G219" s="507"/>
      <c r="H219" s="507"/>
      <c r="I219" s="507"/>
      <c r="J219" s="507"/>
      <c r="K219" s="507"/>
      <c r="L219" s="507"/>
      <c r="M219" s="507"/>
      <c r="N219" s="507"/>
      <c r="O219" s="507"/>
    </row>
    <row r="220" spans="1:15" ht="96.75" customHeight="1">
      <c r="A220" s="690"/>
      <c r="B220" s="423" t="s">
        <v>295</v>
      </c>
      <c r="C220" s="435">
        <v>45429</v>
      </c>
      <c r="D220" s="158" t="s">
        <v>321</v>
      </c>
      <c r="E220" s="341" t="s">
        <v>411</v>
      </c>
      <c r="F220" s="158" t="e" vm="23">
        <v>#VALUE!</v>
      </c>
      <c r="G220" s="122"/>
      <c r="H220" s="168">
        <v>428</v>
      </c>
      <c r="I220" s="168">
        <v>2</v>
      </c>
      <c r="J220" s="168">
        <v>0</v>
      </c>
      <c r="K220" s="168">
        <v>0</v>
      </c>
      <c r="L220" s="168">
        <v>0</v>
      </c>
      <c r="M220" s="168">
        <v>2</v>
      </c>
      <c r="N220" s="168">
        <f>SUM(I220:M220)</f>
        <v>4</v>
      </c>
      <c r="O220" s="139">
        <f>N220/H220</f>
        <v>9.3457943925233638E-3</v>
      </c>
    </row>
    <row r="221" spans="1:15" ht="14.1">
      <c r="A221" s="690"/>
      <c r="B221" s="220" t="s">
        <v>299</v>
      </c>
      <c r="C221" s="435">
        <v>45430</v>
      </c>
      <c r="D221" s="507"/>
      <c r="E221" s="507"/>
      <c r="F221" s="507"/>
      <c r="G221" s="507"/>
      <c r="H221" s="507"/>
      <c r="I221" s="507"/>
      <c r="J221" s="507"/>
      <c r="K221" s="507"/>
      <c r="L221" s="507"/>
      <c r="M221" s="507"/>
      <c r="N221" s="507"/>
      <c r="O221" s="507"/>
    </row>
    <row r="222" spans="1:15" ht="14.1">
      <c r="A222" s="690"/>
      <c r="B222" s="220" t="s">
        <v>288</v>
      </c>
      <c r="C222" s="435">
        <v>45431</v>
      </c>
      <c r="D222" s="507"/>
      <c r="E222" s="507"/>
      <c r="F222" s="507"/>
      <c r="G222" s="507"/>
      <c r="H222" s="507"/>
      <c r="I222" s="507"/>
      <c r="J222" s="507"/>
      <c r="K222" s="507"/>
      <c r="L222" s="507"/>
      <c r="M222" s="507"/>
      <c r="N222" s="507"/>
      <c r="O222" s="507"/>
    </row>
    <row r="223" spans="1:15" ht="14.1">
      <c r="A223" s="690"/>
      <c r="B223" s="220" t="s">
        <v>289</v>
      </c>
      <c r="C223" s="435">
        <v>45432</v>
      </c>
      <c r="D223" s="507"/>
      <c r="E223" s="507"/>
      <c r="F223" s="507"/>
      <c r="G223" s="507"/>
      <c r="H223" s="507"/>
      <c r="I223" s="507"/>
      <c r="J223" s="507"/>
      <c r="K223" s="507"/>
      <c r="L223" s="507"/>
      <c r="M223" s="507"/>
      <c r="N223" s="507"/>
      <c r="O223" s="507"/>
    </row>
    <row r="224" spans="1:15" ht="14.1">
      <c r="A224" s="690"/>
      <c r="B224" s="220" t="s">
        <v>290</v>
      </c>
      <c r="C224" s="435">
        <v>45433</v>
      </c>
      <c r="D224" s="507"/>
      <c r="E224" s="507"/>
      <c r="F224" s="507"/>
      <c r="G224" s="507"/>
      <c r="H224" s="507"/>
      <c r="I224" s="507"/>
      <c r="J224" s="507"/>
      <c r="K224" s="507"/>
      <c r="L224" s="507"/>
      <c r="M224" s="507"/>
      <c r="N224" s="507"/>
      <c r="O224" s="507"/>
    </row>
    <row r="225" spans="1:15" ht="14.1">
      <c r="A225" s="690"/>
      <c r="B225" s="220" t="s">
        <v>293</v>
      </c>
      <c r="C225" s="435">
        <v>45434</v>
      </c>
      <c r="D225" s="507"/>
      <c r="E225" s="507"/>
      <c r="F225" s="507"/>
      <c r="G225" s="507"/>
      <c r="H225" s="507"/>
      <c r="I225" s="507"/>
      <c r="J225" s="507"/>
      <c r="K225" s="507"/>
      <c r="L225" s="507"/>
      <c r="M225" s="507"/>
      <c r="N225" s="507"/>
      <c r="O225" s="507"/>
    </row>
    <row r="226" spans="1:15" ht="14.1">
      <c r="A226" s="690"/>
      <c r="B226" s="220" t="s">
        <v>294</v>
      </c>
      <c r="C226" s="435">
        <v>45435</v>
      </c>
      <c r="D226" s="507"/>
      <c r="E226" s="507"/>
      <c r="F226" s="507"/>
      <c r="G226" s="507"/>
      <c r="H226" s="507"/>
      <c r="I226" s="507"/>
      <c r="J226" s="507"/>
      <c r="K226" s="507"/>
      <c r="L226" s="507"/>
      <c r="M226" s="507"/>
      <c r="N226" s="507"/>
      <c r="O226" s="507"/>
    </row>
    <row r="227" spans="1:15" ht="64.5" customHeight="1">
      <c r="A227" s="690"/>
      <c r="B227" s="442" t="s">
        <v>295</v>
      </c>
      <c r="C227" s="435">
        <v>45436</v>
      </c>
      <c r="D227" s="472" t="s">
        <v>321</v>
      </c>
      <c r="E227" s="471" t="s">
        <v>415</v>
      </c>
      <c r="F227" s="471" t="e" vm="25">
        <v>#VALUE!</v>
      </c>
      <c r="G227" s="471" t="s">
        <v>416</v>
      </c>
      <c r="H227" s="168"/>
      <c r="I227" s="168"/>
      <c r="J227" s="168"/>
      <c r="K227" s="168"/>
      <c r="L227" s="168"/>
      <c r="M227" s="168"/>
      <c r="N227" s="168"/>
    </row>
    <row r="228" spans="1:15" ht="14.1">
      <c r="A228" s="690"/>
      <c r="B228" s="220" t="s">
        <v>299</v>
      </c>
      <c r="C228" s="435">
        <v>45437</v>
      </c>
      <c r="D228" s="507"/>
      <c r="E228" s="507"/>
      <c r="F228" s="507"/>
      <c r="G228" s="507"/>
      <c r="H228" s="507"/>
      <c r="I228" s="507"/>
      <c r="J228" s="507"/>
      <c r="K228" s="507"/>
      <c r="L228" s="507"/>
      <c r="M228" s="507"/>
      <c r="N228" s="507"/>
      <c r="O228" s="507"/>
    </row>
    <row r="229" spans="1:15" ht="14.1">
      <c r="A229" s="690"/>
      <c r="B229" s="220" t="s">
        <v>288</v>
      </c>
      <c r="C229" s="435">
        <v>45438</v>
      </c>
      <c r="D229" s="507"/>
      <c r="E229" s="507"/>
      <c r="F229" s="507"/>
      <c r="G229" s="507"/>
      <c r="H229" s="507"/>
      <c r="I229" s="507"/>
      <c r="J229" s="507"/>
      <c r="K229" s="507"/>
      <c r="L229" s="507"/>
      <c r="M229" s="507"/>
      <c r="N229" s="507"/>
      <c r="O229" s="507"/>
    </row>
    <row r="230" spans="1:15" ht="68.25" customHeight="1">
      <c r="A230" s="690"/>
      <c r="B230" s="442" t="s">
        <v>289</v>
      </c>
      <c r="C230" s="435">
        <v>45439</v>
      </c>
      <c r="D230" s="472" t="s">
        <v>321</v>
      </c>
      <c r="E230" s="471" t="s">
        <v>529</v>
      </c>
      <c r="F230" s="470" t="e" vm="45">
        <v>#VALUE!</v>
      </c>
      <c r="G230" s="470" t="s">
        <v>530</v>
      </c>
      <c r="H230" s="122"/>
      <c r="I230" s="122"/>
      <c r="J230" s="122"/>
      <c r="K230" s="122"/>
      <c r="L230" s="122"/>
      <c r="M230" s="122"/>
      <c r="N230" s="122"/>
      <c r="O230" s="122"/>
    </row>
    <row r="231" spans="1:15" ht="14.1">
      <c r="A231" s="690"/>
      <c r="B231" s="220" t="s">
        <v>290</v>
      </c>
      <c r="C231" s="435">
        <v>45440</v>
      </c>
      <c r="D231" s="507"/>
      <c r="E231" s="507"/>
      <c r="F231" s="507"/>
      <c r="G231" s="507"/>
      <c r="H231" s="507"/>
      <c r="I231" s="507"/>
      <c r="J231" s="507"/>
      <c r="K231" s="507"/>
      <c r="L231" s="507"/>
      <c r="M231" s="507"/>
      <c r="N231" s="507"/>
      <c r="O231" s="507"/>
    </row>
    <row r="232" spans="1:15" ht="14.1">
      <c r="A232" s="690"/>
      <c r="B232" s="220" t="s">
        <v>293</v>
      </c>
      <c r="C232" s="435">
        <v>45441</v>
      </c>
      <c r="D232" s="507"/>
      <c r="E232" s="507"/>
      <c r="F232" s="507"/>
      <c r="G232" s="507"/>
      <c r="H232" s="507"/>
      <c r="I232" s="507"/>
      <c r="J232" s="507"/>
      <c r="K232" s="507"/>
      <c r="L232" s="507"/>
      <c r="M232" s="507"/>
      <c r="N232" s="507"/>
      <c r="O232" s="507"/>
    </row>
    <row r="233" spans="1:15" ht="14.1">
      <c r="A233" s="690"/>
      <c r="B233" s="220" t="s">
        <v>294</v>
      </c>
      <c r="C233" s="435">
        <v>45442</v>
      </c>
      <c r="D233" s="507"/>
      <c r="E233" s="507"/>
      <c r="F233" s="507"/>
      <c r="G233" s="507"/>
      <c r="H233" s="507"/>
      <c r="I233" s="507"/>
      <c r="J233" s="507"/>
      <c r="K233" s="507"/>
      <c r="L233" s="507"/>
      <c r="M233" s="507"/>
      <c r="N233" s="507"/>
      <c r="O233" s="507"/>
    </row>
    <row r="234" spans="1:15" ht="108" customHeight="1">
      <c r="A234" s="690"/>
      <c r="B234" s="423" t="s">
        <v>295</v>
      </c>
      <c r="C234" s="435">
        <v>45443</v>
      </c>
      <c r="D234" s="122"/>
      <c r="E234" s="693" t="s">
        <v>531</v>
      </c>
      <c r="F234" s="693"/>
      <c r="G234" s="122"/>
      <c r="H234" s="158">
        <v>290</v>
      </c>
      <c r="I234" s="158">
        <v>1</v>
      </c>
      <c r="J234" s="158">
        <v>0</v>
      </c>
      <c r="K234" s="158">
        <v>0</v>
      </c>
      <c r="L234" s="158">
        <v>0</v>
      </c>
      <c r="M234" s="158">
        <v>0</v>
      </c>
      <c r="N234" s="158">
        <v>1</v>
      </c>
      <c r="O234" s="522">
        <f>N234/H234</f>
        <v>3.4482758620689655E-3</v>
      </c>
    </row>
    <row r="235" spans="1:15" ht="20.100000000000001">
      <c r="A235" s="454"/>
      <c r="B235" s="442"/>
      <c r="C235" s="542"/>
      <c r="D235" s="686" t="s">
        <v>330</v>
      </c>
      <c r="E235" s="687"/>
      <c r="F235" s="687"/>
      <c r="G235" s="443"/>
      <c r="H235" s="455">
        <f>SUM(H205:H234)</f>
        <v>822</v>
      </c>
      <c r="I235" s="455">
        <f t="shared" ref="I235:M235" si="4">SUM(I205:I234)</f>
        <v>107</v>
      </c>
      <c r="J235" s="455">
        <f t="shared" si="4"/>
        <v>3</v>
      </c>
      <c r="K235" s="455">
        <f t="shared" si="4"/>
        <v>0</v>
      </c>
      <c r="L235" s="455">
        <f t="shared" si="4"/>
        <v>2</v>
      </c>
      <c r="M235" s="455">
        <f t="shared" si="4"/>
        <v>3</v>
      </c>
      <c r="N235" s="455">
        <f>SUM(N205:N234)</f>
        <v>15</v>
      </c>
      <c r="O235" s="570">
        <f>N235/H235</f>
        <v>1.824817518248175E-2</v>
      </c>
    </row>
    <row r="236" spans="1:15" ht="14.1">
      <c r="A236" s="670" t="s">
        <v>113</v>
      </c>
      <c r="B236" s="220" t="s">
        <v>299</v>
      </c>
      <c r="C236" s="435">
        <v>45444</v>
      </c>
      <c r="D236" s="507"/>
      <c r="E236" s="507"/>
      <c r="F236" s="507"/>
      <c r="G236" s="507"/>
      <c r="H236" s="507"/>
      <c r="I236" s="507"/>
      <c r="J236" s="507"/>
      <c r="K236" s="507"/>
      <c r="L236" s="507"/>
      <c r="M236" s="507"/>
      <c r="N236" s="507"/>
      <c r="O236" s="507"/>
    </row>
    <row r="237" spans="1:15" ht="14.1">
      <c r="A237" s="670"/>
      <c r="B237" s="220" t="s">
        <v>288</v>
      </c>
      <c r="C237" s="435">
        <v>45445</v>
      </c>
      <c r="D237" s="507"/>
      <c r="E237" s="507"/>
      <c r="F237" s="507"/>
      <c r="G237" s="507"/>
      <c r="H237" s="507"/>
      <c r="I237" s="507"/>
      <c r="J237" s="507"/>
      <c r="K237" s="507"/>
      <c r="L237" s="507"/>
      <c r="M237" s="507"/>
      <c r="N237" s="507"/>
      <c r="O237" s="507"/>
    </row>
    <row r="238" spans="1:15" ht="14.1">
      <c r="A238" s="670"/>
      <c r="B238" s="220" t="s">
        <v>289</v>
      </c>
      <c r="C238" s="435">
        <v>45446</v>
      </c>
      <c r="D238" s="507"/>
      <c r="E238" s="507"/>
      <c r="F238" s="507"/>
      <c r="G238" s="507"/>
      <c r="H238" s="507"/>
      <c r="I238" s="507"/>
      <c r="J238" s="507"/>
      <c r="K238" s="507"/>
      <c r="L238" s="507"/>
      <c r="M238" s="507"/>
      <c r="N238" s="507"/>
      <c r="O238" s="507"/>
    </row>
    <row r="239" spans="1:15" ht="14.1">
      <c r="A239" s="670"/>
      <c r="B239" s="220" t="s">
        <v>290</v>
      </c>
      <c r="C239" s="435">
        <v>45447</v>
      </c>
      <c r="D239" s="507"/>
      <c r="E239" s="507"/>
      <c r="F239" s="507"/>
      <c r="G239" s="507"/>
      <c r="H239" s="507"/>
      <c r="I239" s="507"/>
      <c r="J239" s="507"/>
      <c r="K239" s="507"/>
      <c r="L239" s="507"/>
      <c r="M239" s="507"/>
      <c r="N239" s="507"/>
      <c r="O239" s="507"/>
    </row>
    <row r="240" spans="1:15" ht="47.25" customHeight="1">
      <c r="A240" s="670"/>
      <c r="B240" s="423" t="s">
        <v>293</v>
      </c>
      <c r="C240" s="435">
        <v>45448</v>
      </c>
      <c r="D240" s="158" t="s">
        <v>321</v>
      </c>
      <c r="E240" s="341" t="s">
        <v>413</v>
      </c>
      <c r="F240" s="122" t="e" vm="24">
        <v>#VALUE!</v>
      </c>
      <c r="G240" s="158" t="s">
        <v>414</v>
      </c>
      <c r="H240" s="168">
        <v>3800</v>
      </c>
      <c r="I240" s="168">
        <v>154</v>
      </c>
      <c r="J240" s="168">
        <v>2</v>
      </c>
      <c r="K240" s="168">
        <v>1</v>
      </c>
      <c r="L240" s="168">
        <v>5</v>
      </c>
      <c r="M240" s="168">
        <v>34</v>
      </c>
      <c r="N240" s="168">
        <v>224</v>
      </c>
      <c r="O240" s="139">
        <f>N240/I240</f>
        <v>1.4545454545454546</v>
      </c>
    </row>
    <row r="241" spans="1:15" ht="14.1">
      <c r="A241" s="670"/>
      <c r="B241" s="220" t="s">
        <v>294</v>
      </c>
      <c r="C241" s="435">
        <v>45449</v>
      </c>
      <c r="D241" s="507"/>
      <c r="E241" s="507"/>
      <c r="F241" s="507"/>
      <c r="G241" s="507"/>
      <c r="H241" s="507"/>
      <c r="I241" s="507"/>
      <c r="J241" s="507"/>
      <c r="K241" s="507"/>
      <c r="L241" s="507"/>
      <c r="M241" s="507"/>
      <c r="N241" s="507"/>
      <c r="O241" s="507"/>
    </row>
    <row r="242" spans="1:15" ht="14.1">
      <c r="A242" s="670"/>
      <c r="B242" s="220" t="s">
        <v>295</v>
      </c>
      <c r="C242" s="435">
        <v>45450</v>
      </c>
      <c r="D242" s="507"/>
      <c r="E242" s="507"/>
      <c r="F242" s="507"/>
      <c r="G242" s="507"/>
      <c r="H242" s="507"/>
      <c r="I242" s="507"/>
      <c r="J242" s="507"/>
      <c r="K242" s="507"/>
      <c r="L242" s="507"/>
      <c r="M242" s="507"/>
      <c r="N242" s="507"/>
      <c r="O242" s="507"/>
    </row>
    <row r="243" spans="1:15" ht="14.1">
      <c r="A243" s="670"/>
      <c r="B243" s="220" t="s">
        <v>299</v>
      </c>
      <c r="C243" s="435">
        <v>45451</v>
      </c>
      <c r="D243" s="507"/>
      <c r="E243" s="507"/>
      <c r="F243" s="507"/>
      <c r="G243" s="507"/>
      <c r="H243" s="507"/>
      <c r="I243" s="507"/>
      <c r="J243" s="507"/>
      <c r="K243" s="507"/>
      <c r="L243" s="507"/>
      <c r="M243" s="507"/>
      <c r="N243" s="507"/>
      <c r="O243" s="507"/>
    </row>
    <row r="244" spans="1:15" ht="14.1">
      <c r="A244" s="670"/>
      <c r="B244" s="220" t="s">
        <v>288</v>
      </c>
      <c r="C244" s="435">
        <v>45452</v>
      </c>
      <c r="D244" s="507"/>
      <c r="E244" s="507"/>
      <c r="F244" s="507"/>
      <c r="G244" s="507"/>
      <c r="H244" s="507"/>
      <c r="I244" s="507"/>
      <c r="J244" s="507"/>
      <c r="K244" s="507"/>
      <c r="L244" s="507"/>
      <c r="M244" s="507"/>
      <c r="N244" s="507"/>
      <c r="O244" s="507"/>
    </row>
    <row r="245" spans="1:15" ht="14.1">
      <c r="A245" s="670"/>
      <c r="B245" s="220" t="s">
        <v>289</v>
      </c>
      <c r="C245" s="435">
        <v>45453</v>
      </c>
      <c r="D245" s="507"/>
      <c r="E245" s="507"/>
      <c r="F245" s="507"/>
      <c r="G245" s="507"/>
      <c r="H245" s="507"/>
      <c r="I245" s="507"/>
      <c r="J245" s="507"/>
      <c r="K245" s="507"/>
      <c r="L245" s="507"/>
      <c r="M245" s="507"/>
      <c r="N245" s="507"/>
      <c r="O245" s="507"/>
    </row>
    <row r="246" spans="1:15" ht="14.1">
      <c r="A246" s="670"/>
      <c r="B246" s="220" t="s">
        <v>290</v>
      </c>
      <c r="C246" s="435">
        <v>45454</v>
      </c>
      <c r="D246" s="507"/>
      <c r="E246" s="507"/>
      <c r="F246" s="507"/>
      <c r="G246" s="507"/>
      <c r="H246" s="507"/>
      <c r="I246" s="507"/>
      <c r="J246" s="507"/>
      <c r="K246" s="507"/>
      <c r="L246" s="507"/>
      <c r="M246" s="507"/>
      <c r="N246" s="507"/>
      <c r="O246" s="507"/>
    </row>
    <row r="247" spans="1:15" ht="14.1">
      <c r="A247" s="670"/>
      <c r="B247" s="220" t="s">
        <v>293</v>
      </c>
      <c r="C247" s="435">
        <v>45455</v>
      </c>
      <c r="D247" s="507"/>
      <c r="E247" s="507"/>
      <c r="F247" s="507"/>
      <c r="G247" s="507"/>
      <c r="H247" s="507"/>
      <c r="I247" s="507"/>
      <c r="J247" s="507"/>
      <c r="K247" s="507"/>
      <c r="L247" s="507"/>
      <c r="M247" s="507"/>
      <c r="N247" s="507"/>
      <c r="O247" s="507"/>
    </row>
    <row r="248" spans="1:15" ht="14.1">
      <c r="A248" s="670"/>
      <c r="B248" s="220" t="s">
        <v>294</v>
      </c>
      <c r="C248" s="435">
        <v>45456</v>
      </c>
      <c r="D248" s="507"/>
      <c r="E248" s="507"/>
      <c r="F248" s="507"/>
      <c r="G248" s="507"/>
      <c r="H248" s="507"/>
      <c r="I248" s="507"/>
      <c r="J248" s="507"/>
      <c r="K248" s="507"/>
      <c r="L248" s="507"/>
      <c r="M248" s="507"/>
      <c r="N248" s="507"/>
      <c r="O248" s="507"/>
    </row>
    <row r="249" spans="1:15" ht="72" customHeight="1">
      <c r="A249" s="670"/>
      <c r="B249" s="423" t="s">
        <v>295</v>
      </c>
      <c r="C249" s="435">
        <v>45457</v>
      </c>
      <c r="D249" s="158" t="s">
        <v>321</v>
      </c>
      <c r="E249" s="341" t="s">
        <v>532</v>
      </c>
      <c r="F249" s="470" t="e" vm="45">
        <v>#VALUE!</v>
      </c>
      <c r="G249" s="158" t="s">
        <v>530</v>
      </c>
      <c r="H249" s="158">
        <v>269</v>
      </c>
      <c r="I249" s="158">
        <v>1</v>
      </c>
      <c r="J249" s="158">
        <v>0</v>
      </c>
      <c r="K249" s="158">
        <v>0</v>
      </c>
      <c r="L249" s="158">
        <v>0</v>
      </c>
      <c r="M249" s="158">
        <v>0</v>
      </c>
      <c r="N249" s="158">
        <v>2</v>
      </c>
      <c r="O249" s="522">
        <f>N249/H249</f>
        <v>7.4349442379182153E-3</v>
      </c>
    </row>
    <row r="250" spans="1:15" ht="14.1">
      <c r="A250" s="670"/>
      <c r="B250" s="220" t="s">
        <v>299</v>
      </c>
      <c r="C250" s="435">
        <v>45458</v>
      </c>
      <c r="D250" s="507"/>
      <c r="E250" s="507"/>
      <c r="F250" s="507"/>
      <c r="G250" s="507"/>
      <c r="H250" s="507"/>
      <c r="I250" s="507"/>
      <c r="J250" s="507"/>
      <c r="K250" s="507"/>
      <c r="L250" s="507"/>
      <c r="M250" s="507"/>
      <c r="N250" s="507"/>
      <c r="O250" s="507"/>
    </row>
    <row r="251" spans="1:15" ht="14.1">
      <c r="A251" s="670"/>
      <c r="B251" s="220" t="s">
        <v>288</v>
      </c>
      <c r="C251" s="435">
        <v>45459</v>
      </c>
      <c r="D251" s="507"/>
      <c r="E251" s="507"/>
      <c r="F251" s="507"/>
      <c r="G251" s="507"/>
      <c r="H251" s="507"/>
      <c r="I251" s="507"/>
      <c r="J251" s="507"/>
      <c r="K251" s="507"/>
      <c r="L251" s="507"/>
      <c r="M251" s="507"/>
      <c r="N251" s="507"/>
      <c r="O251" s="507"/>
    </row>
    <row r="252" spans="1:15" ht="14.1">
      <c r="A252" s="670"/>
      <c r="B252" s="220" t="s">
        <v>289</v>
      </c>
      <c r="C252" s="435">
        <v>45460</v>
      </c>
      <c r="D252" s="507"/>
      <c r="E252" s="507"/>
      <c r="F252" s="507"/>
      <c r="G252" s="507"/>
      <c r="H252" s="507"/>
      <c r="I252" s="507"/>
      <c r="J252" s="507"/>
      <c r="K252" s="507"/>
      <c r="L252" s="507"/>
      <c r="M252" s="507"/>
      <c r="N252" s="507"/>
      <c r="O252" s="507"/>
    </row>
    <row r="253" spans="1:15" ht="90.95" customHeight="1">
      <c r="A253" s="670"/>
      <c r="B253" s="220" t="s">
        <v>290</v>
      </c>
      <c r="C253" s="435">
        <v>45461</v>
      </c>
      <c r="D253" s="158" t="s">
        <v>385</v>
      </c>
      <c r="E253" s="341" t="s">
        <v>533</v>
      </c>
      <c r="F253" s="122" t="e" vm="46">
        <v>#VALUE!</v>
      </c>
      <c r="G253" s="158" t="s">
        <v>534</v>
      </c>
      <c r="H253" s="122"/>
      <c r="I253" s="122"/>
      <c r="J253" s="122"/>
      <c r="K253" s="122"/>
      <c r="L253" s="122"/>
      <c r="M253" s="122"/>
      <c r="N253" s="122"/>
      <c r="O253" s="122"/>
    </row>
    <row r="254" spans="1:15" ht="68.25" customHeight="1">
      <c r="A254" s="670"/>
      <c r="B254" s="453" t="s">
        <v>293</v>
      </c>
      <c r="C254" s="435">
        <v>45462</v>
      </c>
      <c r="D254" s="158" t="s">
        <v>321</v>
      </c>
      <c r="E254" s="341" t="s">
        <v>415</v>
      </c>
      <c r="F254" s="470" t="e" vm="25">
        <v>#VALUE!</v>
      </c>
      <c r="G254" s="158" t="s">
        <v>416</v>
      </c>
      <c r="H254" s="168"/>
      <c r="I254" s="168"/>
      <c r="J254" s="168"/>
      <c r="K254" s="168"/>
      <c r="L254" s="168"/>
      <c r="M254" s="168"/>
      <c r="N254" s="168"/>
    </row>
    <row r="255" spans="1:15" ht="14.1">
      <c r="A255" s="670"/>
      <c r="B255" s="220" t="s">
        <v>294</v>
      </c>
      <c r="C255" s="435">
        <v>45463</v>
      </c>
      <c r="D255" s="507"/>
      <c r="E255" s="507"/>
      <c r="F255" s="507"/>
      <c r="G255" s="507"/>
      <c r="H255" s="507"/>
      <c r="I255" s="507"/>
      <c r="J255" s="507"/>
      <c r="K255" s="507"/>
      <c r="L255" s="507"/>
      <c r="M255" s="507"/>
      <c r="N255" s="507"/>
      <c r="O255" s="507"/>
    </row>
    <row r="256" spans="1:15" ht="56.1">
      <c r="A256" s="670"/>
      <c r="B256" s="423" t="s">
        <v>295</v>
      </c>
      <c r="C256" s="435">
        <v>45464</v>
      </c>
      <c r="D256" s="158" t="s">
        <v>321</v>
      </c>
      <c r="E256" s="122" t="s">
        <v>535</v>
      </c>
      <c r="F256" s="122"/>
      <c r="G256" s="122"/>
      <c r="H256" s="168"/>
      <c r="I256" s="168"/>
      <c r="J256" s="168"/>
      <c r="K256" s="168"/>
      <c r="L256" s="168"/>
      <c r="M256" s="168"/>
      <c r="N256" s="168"/>
    </row>
    <row r="257" spans="1:15" ht="14.1">
      <c r="A257" s="670"/>
      <c r="B257" s="220" t="s">
        <v>299</v>
      </c>
      <c r="C257" s="435">
        <v>45465</v>
      </c>
      <c r="D257" s="507"/>
      <c r="E257" s="507"/>
      <c r="F257" s="507"/>
      <c r="G257" s="507"/>
      <c r="H257" s="507"/>
      <c r="I257" s="507"/>
      <c r="J257" s="507"/>
      <c r="K257" s="507"/>
      <c r="L257" s="507"/>
      <c r="M257" s="507"/>
      <c r="N257" s="507"/>
      <c r="O257" s="507"/>
    </row>
    <row r="258" spans="1:15" ht="14.1">
      <c r="A258" s="670"/>
      <c r="B258" s="220" t="s">
        <v>288</v>
      </c>
      <c r="C258" s="435">
        <v>45466</v>
      </c>
      <c r="D258" s="507"/>
      <c r="E258" s="507"/>
      <c r="F258" s="507"/>
      <c r="G258" s="507"/>
      <c r="H258" s="507"/>
      <c r="I258" s="507"/>
      <c r="J258" s="507"/>
      <c r="K258" s="507"/>
      <c r="L258" s="507"/>
      <c r="M258" s="507"/>
      <c r="N258" s="507"/>
      <c r="O258" s="507"/>
    </row>
    <row r="259" spans="1:15" ht="14.1">
      <c r="A259" s="670"/>
      <c r="B259" s="220" t="s">
        <v>289</v>
      </c>
      <c r="C259" s="435">
        <v>45467</v>
      </c>
      <c r="D259" s="507"/>
      <c r="E259" s="507"/>
      <c r="F259" s="507"/>
      <c r="G259" s="507"/>
      <c r="H259" s="507"/>
      <c r="I259" s="507"/>
      <c r="J259" s="507"/>
      <c r="K259" s="507"/>
      <c r="L259" s="507"/>
      <c r="M259" s="507"/>
      <c r="N259" s="507"/>
      <c r="O259" s="507"/>
    </row>
    <row r="260" spans="1:15" ht="14.1">
      <c r="A260" s="670"/>
      <c r="B260" s="220" t="s">
        <v>290</v>
      </c>
      <c r="C260" s="435">
        <v>45468</v>
      </c>
      <c r="D260" s="507"/>
      <c r="E260" s="507"/>
      <c r="F260" s="507"/>
      <c r="G260" s="507"/>
      <c r="H260" s="507"/>
      <c r="I260" s="507"/>
      <c r="J260" s="507"/>
      <c r="K260" s="507"/>
      <c r="L260" s="507"/>
      <c r="M260" s="507"/>
      <c r="N260" s="507"/>
      <c r="O260" s="507"/>
    </row>
    <row r="261" spans="1:15" ht="54.75" customHeight="1">
      <c r="A261" s="670"/>
      <c r="B261" s="453" t="s">
        <v>293</v>
      </c>
      <c r="C261" s="435">
        <v>45469</v>
      </c>
      <c r="D261" s="158"/>
      <c r="E261" s="341" t="s">
        <v>536</v>
      </c>
      <c r="F261" s="341" t="s">
        <v>536</v>
      </c>
      <c r="G261" s="122"/>
      <c r="H261" s="168"/>
      <c r="I261" s="168"/>
      <c r="J261" s="168"/>
      <c r="K261" s="168"/>
      <c r="L261" s="168"/>
      <c r="M261" s="168"/>
      <c r="N261" s="168"/>
    </row>
    <row r="262" spans="1:15" ht="51" customHeight="1">
      <c r="A262" s="670"/>
      <c r="B262" s="453" t="s">
        <v>294</v>
      </c>
      <c r="C262" s="435">
        <v>45470</v>
      </c>
      <c r="D262" s="158"/>
      <c r="E262" s="341" t="s">
        <v>536</v>
      </c>
      <c r="F262" s="341" t="s">
        <v>536</v>
      </c>
      <c r="G262" s="122"/>
      <c r="H262" s="168"/>
      <c r="I262" s="168"/>
      <c r="J262" s="168"/>
      <c r="K262" s="168"/>
      <c r="L262" s="168"/>
      <c r="M262" s="168"/>
      <c r="N262" s="168"/>
    </row>
    <row r="263" spans="1:15" ht="51" customHeight="1">
      <c r="A263" s="670"/>
      <c r="B263" s="453" t="s">
        <v>295</v>
      </c>
      <c r="C263" s="435">
        <v>45471</v>
      </c>
      <c r="D263" s="158"/>
      <c r="E263" s="341" t="s">
        <v>536</v>
      </c>
      <c r="F263" s="341" t="s">
        <v>536</v>
      </c>
      <c r="G263" s="122"/>
      <c r="H263" s="168"/>
      <c r="I263" s="168"/>
      <c r="J263" s="168"/>
      <c r="K263" s="168"/>
      <c r="L263" s="168"/>
      <c r="M263" s="168"/>
      <c r="N263" s="168"/>
    </row>
    <row r="264" spans="1:15" ht="51" customHeight="1">
      <c r="A264" s="670"/>
      <c r="B264" s="453" t="s">
        <v>299</v>
      </c>
      <c r="C264" s="435">
        <v>45472</v>
      </c>
      <c r="D264" s="158"/>
      <c r="E264" s="341" t="s">
        <v>536</v>
      </c>
      <c r="F264" s="341" t="s">
        <v>536</v>
      </c>
      <c r="G264" s="122"/>
      <c r="H264" s="168"/>
      <c r="I264" s="168"/>
      <c r="J264" s="168"/>
      <c r="K264" s="168"/>
      <c r="L264" s="168"/>
      <c r="M264" s="168"/>
      <c r="N264" s="168"/>
    </row>
    <row r="265" spans="1:15" ht="51" customHeight="1">
      <c r="A265" s="670"/>
      <c r="B265" s="453" t="s">
        <v>288</v>
      </c>
      <c r="C265" s="435">
        <v>45473</v>
      </c>
      <c r="D265" s="158"/>
      <c r="E265" s="341" t="s">
        <v>536</v>
      </c>
      <c r="F265" s="341" t="s">
        <v>536</v>
      </c>
      <c r="G265" s="122"/>
      <c r="H265" s="168"/>
      <c r="I265" s="168"/>
      <c r="J265" s="168"/>
      <c r="K265" s="168"/>
      <c r="L265" s="168"/>
      <c r="M265" s="168"/>
      <c r="N265" s="168"/>
    </row>
    <row r="266" spans="1:15" ht="14.1">
      <c r="C266" s="122"/>
      <c r="D266" s="158"/>
      <c r="E266" s="122"/>
      <c r="F266" s="122"/>
      <c r="G266" s="122"/>
      <c r="H266" s="168"/>
      <c r="I266" s="168"/>
      <c r="J266" s="168"/>
      <c r="K266" s="168"/>
      <c r="L266" s="168"/>
      <c r="M266" s="168"/>
      <c r="N266" s="168"/>
    </row>
    <row r="267" spans="1:15" ht="14.1">
      <c r="C267" s="122"/>
      <c r="D267" s="158"/>
      <c r="E267" s="122"/>
      <c r="F267" s="122"/>
      <c r="G267" s="122"/>
      <c r="H267" s="168"/>
      <c r="I267" s="168"/>
      <c r="J267" s="168"/>
      <c r="K267" s="168"/>
      <c r="L267" s="168"/>
      <c r="M267" s="168"/>
      <c r="N267" s="168"/>
    </row>
    <row r="268" spans="1:15" ht="14.1">
      <c r="C268" s="122"/>
      <c r="D268" s="158"/>
      <c r="E268" s="122"/>
      <c r="F268" s="122"/>
      <c r="G268" s="122"/>
      <c r="H268" s="168"/>
      <c r="I268" s="168"/>
      <c r="J268" s="168"/>
      <c r="K268" s="168"/>
      <c r="L268" s="168"/>
      <c r="M268" s="168"/>
      <c r="N268" s="168"/>
    </row>
    <row r="269" spans="1:15" ht="14.1">
      <c r="C269" s="122"/>
      <c r="D269" s="158"/>
      <c r="E269" s="122"/>
      <c r="F269" s="122"/>
      <c r="G269" s="122"/>
      <c r="H269" s="168"/>
      <c r="I269" s="168"/>
      <c r="J269" s="168"/>
      <c r="K269" s="168"/>
      <c r="L269" s="168"/>
      <c r="M269" s="168"/>
      <c r="N269" s="168"/>
    </row>
    <row r="270" spans="1:15" ht="14.1">
      <c r="C270" s="122"/>
      <c r="D270" s="158"/>
      <c r="E270" s="122"/>
      <c r="F270" s="122"/>
      <c r="G270" s="122"/>
      <c r="H270" s="168"/>
      <c r="I270" s="168"/>
      <c r="J270" s="168"/>
      <c r="K270" s="168"/>
      <c r="L270" s="168"/>
      <c r="M270" s="168"/>
      <c r="N270" s="168"/>
    </row>
    <row r="271" spans="1:15" ht="14.1">
      <c r="C271" s="122"/>
      <c r="D271" s="158"/>
      <c r="E271" s="122"/>
      <c r="F271" s="122"/>
      <c r="G271" s="122"/>
      <c r="H271" s="168"/>
      <c r="I271" s="168"/>
      <c r="J271" s="168"/>
      <c r="K271" s="168"/>
      <c r="L271" s="168"/>
      <c r="M271" s="168"/>
      <c r="N271" s="168"/>
    </row>
    <row r="272" spans="1:15" ht="14.1">
      <c r="C272" s="122"/>
      <c r="D272" s="158"/>
      <c r="E272" s="122"/>
      <c r="F272" s="122"/>
      <c r="G272" s="122"/>
      <c r="H272" s="168"/>
      <c r="I272" s="168"/>
      <c r="J272" s="168"/>
      <c r="K272" s="168"/>
      <c r="L272" s="168"/>
      <c r="M272" s="168"/>
      <c r="N272" s="168"/>
    </row>
    <row r="273" spans="3:14" ht="14.1">
      <c r="C273" s="122"/>
      <c r="D273" s="158"/>
      <c r="E273" s="122"/>
      <c r="F273" s="122"/>
      <c r="G273" s="122"/>
      <c r="H273" s="168"/>
      <c r="I273" s="168"/>
      <c r="J273" s="168"/>
      <c r="K273" s="168"/>
      <c r="L273" s="168"/>
      <c r="M273" s="168"/>
      <c r="N273" s="168"/>
    </row>
    <row r="274" spans="3:14" ht="14.1">
      <c r="C274" s="122"/>
      <c r="D274" s="158"/>
      <c r="E274" s="122"/>
      <c r="F274" s="122"/>
      <c r="G274" s="122"/>
      <c r="H274" s="168"/>
      <c r="I274" s="168"/>
      <c r="J274" s="168"/>
      <c r="K274" s="168"/>
      <c r="L274" s="168"/>
      <c r="M274" s="168"/>
      <c r="N274" s="168"/>
    </row>
    <row r="275" spans="3:14" ht="14.1">
      <c r="C275" s="122"/>
      <c r="D275" s="158"/>
      <c r="E275" s="122"/>
      <c r="F275" s="122"/>
      <c r="G275" s="122"/>
      <c r="H275" s="168"/>
      <c r="I275" s="168"/>
      <c r="J275" s="168"/>
      <c r="K275" s="168"/>
      <c r="L275" s="168"/>
      <c r="M275" s="168"/>
      <c r="N275" s="168"/>
    </row>
    <row r="276" spans="3:14" ht="14.1">
      <c r="C276" s="122"/>
      <c r="D276" s="158"/>
      <c r="E276" s="122"/>
      <c r="F276" s="122"/>
      <c r="G276" s="122"/>
      <c r="H276" s="168"/>
      <c r="I276" s="168"/>
      <c r="J276" s="168"/>
      <c r="K276" s="168"/>
      <c r="L276" s="168"/>
      <c r="M276" s="168"/>
      <c r="N276" s="168"/>
    </row>
    <row r="277" spans="3:14" ht="14.1">
      <c r="C277" s="122"/>
      <c r="D277" s="158"/>
      <c r="E277" s="122"/>
      <c r="F277" s="122"/>
      <c r="G277" s="122"/>
      <c r="H277" s="168"/>
      <c r="I277" s="168"/>
      <c r="J277" s="168"/>
      <c r="K277" s="168"/>
      <c r="L277" s="168"/>
      <c r="M277" s="168"/>
      <c r="N277" s="168"/>
    </row>
    <row r="278" spans="3:14" ht="14.1">
      <c r="C278" s="122"/>
      <c r="D278" s="158"/>
      <c r="E278" s="122"/>
      <c r="F278" s="122"/>
      <c r="G278" s="122"/>
      <c r="H278" s="168"/>
      <c r="I278" s="168"/>
      <c r="J278" s="168"/>
      <c r="K278" s="168"/>
      <c r="L278" s="168"/>
      <c r="M278" s="168"/>
      <c r="N278" s="168"/>
    </row>
    <row r="279" spans="3:14" ht="14.1">
      <c r="C279" s="122"/>
      <c r="D279" s="158"/>
      <c r="E279" s="122"/>
      <c r="F279" s="122"/>
      <c r="G279" s="122"/>
      <c r="H279" s="168"/>
      <c r="I279" s="168"/>
      <c r="J279" s="168"/>
      <c r="K279" s="168"/>
      <c r="L279" s="168"/>
      <c r="M279" s="168"/>
      <c r="N279" s="168"/>
    </row>
    <row r="280" spans="3:14" ht="14.1">
      <c r="C280" s="122"/>
      <c r="D280" s="158"/>
      <c r="E280" s="122"/>
      <c r="F280" s="122"/>
      <c r="G280" s="122"/>
      <c r="H280" s="168"/>
      <c r="I280" s="168"/>
      <c r="J280" s="168"/>
      <c r="K280" s="168"/>
      <c r="L280" s="168"/>
      <c r="M280" s="168"/>
      <c r="N280" s="168"/>
    </row>
    <row r="281" spans="3:14" ht="14.1">
      <c r="C281" s="122"/>
      <c r="D281" s="158"/>
      <c r="E281" s="122"/>
      <c r="F281" s="122"/>
      <c r="G281" s="122"/>
      <c r="H281" s="168"/>
      <c r="I281" s="168"/>
      <c r="J281" s="168"/>
      <c r="K281" s="168"/>
      <c r="L281" s="168"/>
      <c r="M281" s="168"/>
      <c r="N281" s="168"/>
    </row>
    <row r="282" spans="3:14" ht="14.1">
      <c r="C282" s="122"/>
      <c r="D282" s="158"/>
      <c r="E282" s="122"/>
      <c r="F282" s="122"/>
      <c r="G282" s="122"/>
      <c r="H282" s="168"/>
      <c r="I282" s="168"/>
      <c r="J282" s="168"/>
      <c r="K282" s="168"/>
      <c r="L282" s="168"/>
      <c r="M282" s="168"/>
      <c r="N282" s="168"/>
    </row>
    <row r="283" spans="3:14" ht="14.1">
      <c r="C283" s="122"/>
      <c r="D283" s="158"/>
      <c r="E283" s="122"/>
      <c r="F283" s="122"/>
      <c r="G283" s="122"/>
      <c r="H283" s="168"/>
      <c r="I283" s="168"/>
      <c r="J283" s="168"/>
      <c r="K283" s="168"/>
      <c r="L283" s="168"/>
      <c r="M283" s="168"/>
      <c r="N283" s="168"/>
    </row>
    <row r="284" spans="3:14" ht="14.1">
      <c r="C284" s="122"/>
      <c r="D284" s="158"/>
      <c r="E284" s="122"/>
      <c r="F284" s="122"/>
      <c r="G284" s="122"/>
      <c r="H284" s="168"/>
      <c r="I284" s="168"/>
      <c r="J284" s="168"/>
      <c r="K284" s="168"/>
      <c r="L284" s="168"/>
      <c r="M284" s="168"/>
      <c r="N284" s="168"/>
    </row>
    <row r="285" spans="3:14" ht="14.1">
      <c r="C285" s="122"/>
      <c r="D285" s="158"/>
      <c r="E285" s="122"/>
      <c r="F285" s="122"/>
      <c r="G285" s="122"/>
      <c r="H285" s="168"/>
      <c r="I285" s="168"/>
      <c r="J285" s="168"/>
      <c r="K285" s="168"/>
      <c r="L285" s="168"/>
      <c r="M285" s="168"/>
      <c r="N285" s="168"/>
    </row>
    <row r="286" spans="3:14" ht="14.1">
      <c r="C286" s="122"/>
      <c r="D286" s="158"/>
      <c r="E286" s="122"/>
      <c r="F286" s="122"/>
      <c r="G286" s="122"/>
      <c r="H286" s="168"/>
      <c r="I286" s="168"/>
      <c r="J286" s="168"/>
      <c r="K286" s="168"/>
      <c r="L286" s="168"/>
      <c r="M286" s="168"/>
      <c r="N286" s="168"/>
    </row>
    <row r="287" spans="3:14" ht="14.1">
      <c r="C287" s="122"/>
      <c r="D287" s="158"/>
      <c r="E287" s="122"/>
      <c r="F287" s="122"/>
      <c r="G287" s="122"/>
      <c r="H287" s="168"/>
      <c r="I287" s="168"/>
      <c r="J287" s="168"/>
      <c r="K287" s="168"/>
      <c r="L287" s="168"/>
      <c r="M287" s="168"/>
      <c r="N287" s="168"/>
    </row>
    <row r="288" spans="3:14" ht="14.1">
      <c r="C288" s="122"/>
      <c r="D288" s="158"/>
      <c r="E288" s="122"/>
      <c r="F288" s="122"/>
      <c r="G288" s="122"/>
      <c r="H288" s="168"/>
      <c r="I288" s="168"/>
      <c r="J288" s="168"/>
      <c r="K288" s="168"/>
      <c r="L288" s="168"/>
      <c r="M288" s="168"/>
      <c r="N288" s="168"/>
    </row>
    <row r="289" spans="3:14" ht="14.1">
      <c r="C289" s="122"/>
      <c r="D289" s="158"/>
      <c r="E289" s="122"/>
      <c r="F289" s="122"/>
      <c r="G289" s="122"/>
      <c r="H289" s="168"/>
      <c r="I289" s="168"/>
      <c r="J289" s="168"/>
      <c r="K289" s="168"/>
      <c r="L289" s="168"/>
      <c r="M289" s="168"/>
      <c r="N289" s="168"/>
    </row>
    <row r="290" spans="3:14" ht="14.1">
      <c r="C290" s="122"/>
      <c r="D290" s="158"/>
      <c r="E290" s="122"/>
      <c r="F290" s="122"/>
      <c r="G290" s="122"/>
      <c r="H290" s="168"/>
      <c r="I290" s="168"/>
      <c r="J290" s="168"/>
      <c r="K290" s="168"/>
      <c r="L290" s="168"/>
      <c r="M290" s="168"/>
      <c r="N290" s="168"/>
    </row>
    <row r="291" spans="3:14" ht="14.1">
      <c r="C291" s="122"/>
      <c r="D291" s="158"/>
      <c r="E291" s="122"/>
      <c r="F291" s="122"/>
      <c r="G291" s="122"/>
      <c r="H291" s="168"/>
      <c r="I291" s="168"/>
      <c r="J291" s="168"/>
      <c r="K291" s="168"/>
      <c r="L291" s="168"/>
      <c r="M291" s="168"/>
      <c r="N291" s="168"/>
    </row>
    <row r="292" spans="3:14" ht="14.1">
      <c r="C292" s="122"/>
      <c r="D292" s="158"/>
      <c r="E292" s="122"/>
      <c r="F292" s="122"/>
      <c r="G292" s="122"/>
      <c r="H292" s="168"/>
      <c r="I292" s="168"/>
      <c r="J292" s="168"/>
      <c r="K292" s="168"/>
      <c r="L292" s="168"/>
      <c r="M292" s="168"/>
      <c r="N292" s="168"/>
    </row>
    <row r="293" spans="3:14" ht="14.1">
      <c r="C293" s="122"/>
      <c r="D293" s="158"/>
      <c r="E293" s="122"/>
      <c r="F293" s="122"/>
      <c r="G293" s="122"/>
      <c r="H293" s="168"/>
      <c r="I293" s="168"/>
      <c r="J293" s="168"/>
      <c r="K293" s="168"/>
      <c r="L293" s="168"/>
      <c r="M293" s="168"/>
      <c r="N293" s="168"/>
    </row>
    <row r="294" spans="3:14" ht="14.1">
      <c r="C294" s="122"/>
      <c r="D294" s="158"/>
      <c r="E294" s="122"/>
      <c r="F294" s="122"/>
      <c r="G294" s="122"/>
      <c r="H294" s="168"/>
      <c r="I294" s="168"/>
      <c r="J294" s="168"/>
      <c r="K294" s="168"/>
      <c r="L294" s="168"/>
      <c r="M294" s="168"/>
      <c r="N294" s="168"/>
    </row>
    <row r="295" spans="3:14" ht="14.1">
      <c r="C295" s="122"/>
      <c r="D295" s="158"/>
      <c r="E295" s="122"/>
      <c r="F295" s="122"/>
      <c r="G295" s="122"/>
      <c r="H295" s="168"/>
      <c r="I295" s="168"/>
      <c r="J295" s="168"/>
      <c r="K295" s="168"/>
      <c r="L295" s="168"/>
      <c r="M295" s="168"/>
      <c r="N295" s="168"/>
    </row>
    <row r="296" spans="3:14" ht="14.1">
      <c r="C296" s="122"/>
      <c r="D296" s="158"/>
      <c r="E296" s="122"/>
      <c r="F296" s="122"/>
      <c r="G296" s="122"/>
      <c r="H296" s="168"/>
      <c r="I296" s="168"/>
      <c r="J296" s="168"/>
      <c r="K296" s="168"/>
      <c r="L296" s="168"/>
      <c r="M296" s="168"/>
      <c r="N296" s="168"/>
    </row>
    <row r="297" spans="3:14" ht="14.1">
      <c r="C297" s="122"/>
      <c r="D297" s="158"/>
      <c r="E297" s="122"/>
      <c r="F297" s="122"/>
      <c r="G297" s="122"/>
      <c r="H297" s="168"/>
      <c r="I297" s="168"/>
      <c r="J297" s="168"/>
      <c r="K297" s="168"/>
      <c r="L297" s="168"/>
      <c r="M297" s="168"/>
      <c r="N297" s="168"/>
    </row>
    <row r="298" spans="3:14" ht="14.1">
      <c r="C298" s="122"/>
      <c r="D298" s="158"/>
      <c r="E298" s="122"/>
      <c r="F298" s="122"/>
      <c r="G298" s="122"/>
      <c r="H298" s="168"/>
      <c r="I298" s="168"/>
      <c r="J298" s="168"/>
      <c r="K298" s="168"/>
      <c r="L298" s="168"/>
      <c r="M298" s="168"/>
      <c r="N298" s="168"/>
    </row>
    <row r="299" spans="3:14" ht="14.1">
      <c r="C299" s="122"/>
      <c r="D299" s="158"/>
      <c r="E299" s="122"/>
      <c r="F299" s="122"/>
      <c r="G299" s="122"/>
      <c r="H299" s="168"/>
      <c r="I299" s="168"/>
      <c r="J299" s="168"/>
      <c r="K299" s="168"/>
      <c r="L299" s="168"/>
      <c r="M299" s="168"/>
      <c r="N299" s="168"/>
    </row>
    <row r="300" spans="3:14" ht="14.1">
      <c r="C300" s="122"/>
      <c r="D300" s="158"/>
      <c r="E300" s="122"/>
      <c r="F300" s="122"/>
      <c r="G300" s="122"/>
      <c r="H300" s="168"/>
      <c r="I300" s="168"/>
      <c r="J300" s="168"/>
      <c r="K300" s="168"/>
      <c r="L300" s="168"/>
      <c r="M300" s="168"/>
      <c r="N300" s="168"/>
    </row>
    <row r="301" spans="3:14" ht="14.1">
      <c r="C301" s="122"/>
      <c r="D301" s="158"/>
      <c r="E301" s="122"/>
      <c r="F301" s="122"/>
      <c r="G301" s="122"/>
      <c r="H301" s="168"/>
      <c r="I301" s="168"/>
      <c r="J301" s="168"/>
      <c r="K301" s="168"/>
      <c r="L301" s="168"/>
      <c r="M301" s="168"/>
      <c r="N301" s="168"/>
    </row>
    <row r="302" spans="3:14" ht="14.1">
      <c r="C302" s="122"/>
      <c r="D302" s="158"/>
      <c r="E302" s="122"/>
      <c r="F302" s="122"/>
      <c r="G302" s="122"/>
      <c r="H302" s="168"/>
      <c r="I302" s="168"/>
      <c r="J302" s="168"/>
      <c r="K302" s="168"/>
      <c r="L302" s="168"/>
      <c r="M302" s="168"/>
      <c r="N302" s="168"/>
    </row>
    <row r="303" spans="3:14" ht="14.1">
      <c r="C303" s="122"/>
      <c r="D303" s="158"/>
      <c r="E303" s="122"/>
      <c r="F303" s="122"/>
      <c r="G303" s="122"/>
      <c r="H303" s="168"/>
      <c r="I303" s="168"/>
      <c r="J303" s="168"/>
      <c r="K303" s="168"/>
      <c r="L303" s="168"/>
      <c r="M303" s="168"/>
      <c r="N303" s="168"/>
    </row>
    <row r="304" spans="3:14" ht="14.1">
      <c r="C304" s="122"/>
      <c r="D304" s="158"/>
      <c r="E304" s="122"/>
      <c r="F304" s="122"/>
      <c r="G304" s="122"/>
      <c r="H304" s="168"/>
      <c r="I304" s="168"/>
      <c r="J304" s="168"/>
      <c r="K304" s="168"/>
      <c r="L304" s="168"/>
      <c r="M304" s="168"/>
      <c r="N304" s="168"/>
    </row>
    <row r="305" spans="3:14" ht="14.1">
      <c r="C305" s="122"/>
      <c r="D305" s="158"/>
      <c r="E305" s="122"/>
      <c r="F305" s="122"/>
      <c r="G305" s="122"/>
      <c r="H305" s="168"/>
      <c r="I305" s="168"/>
      <c r="J305" s="168"/>
      <c r="K305" s="168"/>
      <c r="L305" s="168"/>
      <c r="M305" s="168"/>
      <c r="N305" s="168"/>
    </row>
    <row r="306" spans="3:14" ht="14.1">
      <c r="C306" s="122"/>
      <c r="D306" s="158"/>
      <c r="E306" s="122"/>
      <c r="F306" s="122"/>
      <c r="G306" s="122"/>
      <c r="H306" s="168"/>
      <c r="I306" s="168"/>
      <c r="J306" s="168"/>
      <c r="K306" s="168"/>
      <c r="L306" s="168"/>
      <c r="M306" s="168"/>
      <c r="N306" s="168"/>
    </row>
    <row r="307" spans="3:14" ht="14.1">
      <c r="C307" s="122"/>
      <c r="D307" s="158"/>
      <c r="E307" s="122"/>
      <c r="F307" s="122"/>
      <c r="G307" s="122"/>
      <c r="H307" s="168"/>
      <c r="I307" s="168"/>
      <c r="J307" s="168"/>
      <c r="K307" s="168"/>
      <c r="L307" s="168"/>
      <c r="M307" s="168"/>
      <c r="N307" s="168"/>
    </row>
    <row r="308" spans="3:14" ht="14.1">
      <c r="C308" s="122"/>
      <c r="D308" s="158"/>
      <c r="E308" s="122"/>
      <c r="F308" s="122"/>
      <c r="G308" s="122"/>
      <c r="H308" s="168"/>
      <c r="I308" s="168"/>
      <c r="J308" s="168"/>
      <c r="K308" s="168"/>
      <c r="L308" s="168"/>
      <c r="M308" s="168"/>
      <c r="N308" s="168"/>
    </row>
    <row r="309" spans="3:14" ht="14.1">
      <c r="C309" s="122"/>
      <c r="D309" s="158"/>
      <c r="E309" s="122"/>
      <c r="F309" s="122"/>
      <c r="G309" s="122"/>
      <c r="H309" s="168"/>
      <c r="I309" s="168"/>
      <c r="J309" s="168"/>
      <c r="K309" s="168"/>
      <c r="L309" s="168"/>
      <c r="M309" s="168"/>
      <c r="N309" s="168"/>
    </row>
    <row r="310" spans="3:14" ht="14.1">
      <c r="C310" s="122"/>
      <c r="D310" s="158"/>
      <c r="E310" s="122"/>
      <c r="F310" s="122"/>
      <c r="G310" s="122"/>
      <c r="H310" s="168"/>
      <c r="I310" s="168"/>
      <c r="J310" s="168"/>
      <c r="K310" s="168"/>
      <c r="L310" s="168"/>
      <c r="M310" s="168"/>
      <c r="N310" s="168"/>
    </row>
    <row r="311" spans="3:14" ht="14.1">
      <c r="C311" s="122"/>
      <c r="D311" s="158"/>
      <c r="E311" s="122"/>
      <c r="F311" s="122"/>
      <c r="G311" s="122"/>
      <c r="H311" s="168"/>
      <c r="I311" s="168"/>
      <c r="J311" s="168"/>
      <c r="K311" s="168"/>
      <c r="L311" s="168"/>
      <c r="M311" s="168"/>
      <c r="N311" s="168"/>
    </row>
    <row r="312" spans="3:14" ht="14.1">
      <c r="C312" s="122"/>
      <c r="D312" s="158"/>
      <c r="E312" s="122"/>
      <c r="F312" s="122"/>
      <c r="G312" s="122"/>
      <c r="H312" s="168"/>
      <c r="I312" s="168"/>
      <c r="J312" s="168"/>
      <c r="K312" s="168"/>
      <c r="L312" s="168"/>
      <c r="M312" s="168"/>
      <c r="N312" s="168"/>
    </row>
    <row r="313" spans="3:14" ht="14.1">
      <c r="C313" s="122"/>
      <c r="D313" s="158"/>
      <c r="E313" s="122"/>
      <c r="F313" s="122"/>
      <c r="G313" s="122"/>
      <c r="H313" s="168"/>
      <c r="I313" s="168"/>
      <c r="J313" s="168"/>
      <c r="K313" s="168"/>
      <c r="L313" s="168"/>
      <c r="M313" s="168"/>
      <c r="N313" s="168"/>
    </row>
    <row r="314" spans="3:14" ht="14.1">
      <c r="C314" s="122"/>
      <c r="D314" s="158"/>
      <c r="E314" s="122"/>
      <c r="F314" s="122"/>
      <c r="G314" s="122"/>
      <c r="H314" s="168"/>
      <c r="I314" s="168"/>
      <c r="J314" s="168"/>
      <c r="K314" s="168"/>
      <c r="L314" s="168"/>
      <c r="M314" s="168"/>
      <c r="N314" s="168"/>
    </row>
    <row r="315" spans="3:14" ht="14.1">
      <c r="C315" s="122"/>
      <c r="D315" s="158"/>
      <c r="E315" s="122"/>
      <c r="F315" s="122"/>
      <c r="G315" s="122"/>
      <c r="H315" s="168"/>
      <c r="I315" s="168"/>
      <c r="J315" s="168"/>
      <c r="K315" s="168"/>
      <c r="L315" s="168"/>
      <c r="M315" s="168"/>
      <c r="N315" s="168"/>
    </row>
    <row r="316" spans="3:14" ht="14.1">
      <c r="C316" s="122"/>
      <c r="D316" s="158"/>
      <c r="E316" s="122"/>
      <c r="F316" s="122"/>
      <c r="G316" s="122"/>
      <c r="H316" s="168"/>
      <c r="I316" s="168"/>
      <c r="J316" s="168"/>
      <c r="K316" s="168"/>
      <c r="L316" s="168"/>
      <c r="M316" s="168"/>
      <c r="N316" s="168"/>
    </row>
    <row r="317" spans="3:14" ht="14.1">
      <c r="C317" s="122"/>
      <c r="D317" s="158"/>
      <c r="E317" s="122"/>
      <c r="F317" s="122"/>
      <c r="G317" s="122"/>
      <c r="H317" s="168"/>
      <c r="I317" s="168"/>
      <c r="J317" s="168"/>
      <c r="K317" s="168"/>
      <c r="L317" s="168"/>
      <c r="M317" s="168"/>
      <c r="N317" s="168"/>
    </row>
    <row r="318" spans="3:14" ht="14.1">
      <c r="C318" s="122"/>
      <c r="D318" s="158"/>
      <c r="E318" s="122"/>
      <c r="F318" s="122"/>
      <c r="G318" s="122"/>
      <c r="H318" s="168"/>
      <c r="I318" s="168"/>
      <c r="J318" s="168"/>
      <c r="K318" s="168"/>
      <c r="L318" s="168"/>
      <c r="M318" s="168"/>
      <c r="N318" s="168"/>
    </row>
    <row r="319" spans="3:14" ht="14.1">
      <c r="C319" s="122"/>
      <c r="D319" s="158"/>
      <c r="E319" s="122"/>
      <c r="F319" s="122"/>
      <c r="G319" s="122"/>
      <c r="H319" s="168"/>
      <c r="I319" s="168"/>
      <c r="J319" s="168"/>
      <c r="K319" s="168"/>
      <c r="L319" s="168"/>
      <c r="M319" s="168"/>
      <c r="N319" s="168"/>
    </row>
    <row r="320" spans="3:14" ht="14.1">
      <c r="C320" s="122"/>
      <c r="D320" s="158"/>
      <c r="E320" s="122"/>
      <c r="F320" s="122"/>
      <c r="G320" s="122"/>
      <c r="H320" s="168"/>
      <c r="I320" s="168"/>
      <c r="J320" s="168"/>
      <c r="K320" s="168"/>
      <c r="L320" s="168"/>
      <c r="M320" s="168"/>
      <c r="N320" s="168"/>
    </row>
    <row r="321" spans="3:14" ht="14.1">
      <c r="C321" s="122"/>
      <c r="D321" s="158"/>
      <c r="E321" s="122"/>
      <c r="F321" s="122"/>
      <c r="G321" s="122"/>
      <c r="H321" s="168"/>
      <c r="I321" s="168"/>
      <c r="J321" s="168"/>
      <c r="K321" s="168"/>
      <c r="L321" s="168"/>
      <c r="M321" s="168"/>
      <c r="N321" s="168"/>
    </row>
    <row r="322" spans="3:14" ht="14.1">
      <c r="C322" s="122"/>
      <c r="D322" s="158"/>
      <c r="E322" s="122"/>
      <c r="F322" s="122"/>
      <c r="G322" s="122"/>
      <c r="H322" s="168"/>
      <c r="I322" s="168"/>
      <c r="J322" s="168"/>
      <c r="K322" s="168"/>
      <c r="L322" s="168"/>
      <c r="M322" s="168"/>
      <c r="N322" s="168"/>
    </row>
    <row r="323" spans="3:14" ht="14.1">
      <c r="C323" s="122"/>
      <c r="D323" s="158"/>
      <c r="E323" s="122"/>
      <c r="F323" s="122"/>
      <c r="G323" s="122"/>
      <c r="H323" s="168"/>
      <c r="I323" s="168"/>
      <c r="J323" s="168"/>
      <c r="K323" s="168"/>
      <c r="L323" s="168"/>
      <c r="M323" s="168"/>
      <c r="N323" s="168"/>
    </row>
    <row r="324" spans="3:14" ht="14.1">
      <c r="C324" s="122"/>
      <c r="D324" s="158"/>
      <c r="E324" s="122"/>
      <c r="F324" s="122"/>
      <c r="G324" s="122"/>
      <c r="H324" s="168"/>
      <c r="I324" s="168"/>
      <c r="J324" s="168"/>
      <c r="K324" s="168"/>
      <c r="L324" s="168"/>
      <c r="M324" s="168"/>
      <c r="N324" s="168"/>
    </row>
    <row r="325" spans="3:14" ht="14.1">
      <c r="C325" s="122"/>
      <c r="D325" s="158"/>
      <c r="E325" s="122"/>
      <c r="F325" s="122"/>
      <c r="G325" s="122"/>
      <c r="H325" s="168"/>
      <c r="I325" s="168"/>
      <c r="J325" s="168"/>
      <c r="K325" s="168"/>
      <c r="L325" s="168"/>
      <c r="M325" s="168"/>
      <c r="N325" s="168"/>
    </row>
    <row r="326" spans="3:14" ht="14.1">
      <c r="C326" s="122"/>
      <c r="D326" s="158"/>
      <c r="E326" s="122"/>
      <c r="F326" s="122"/>
      <c r="G326" s="122"/>
      <c r="H326" s="168"/>
      <c r="I326" s="168"/>
      <c r="J326" s="168"/>
      <c r="K326" s="168"/>
      <c r="L326" s="168"/>
      <c r="M326" s="168"/>
      <c r="N326" s="168"/>
    </row>
    <row r="327" spans="3:14" ht="14.1">
      <c r="C327" s="122"/>
      <c r="D327" s="158"/>
      <c r="E327" s="122"/>
      <c r="F327" s="122"/>
      <c r="G327" s="122"/>
      <c r="H327" s="168"/>
      <c r="I327" s="168"/>
      <c r="J327" s="168"/>
      <c r="K327" s="168"/>
      <c r="L327" s="168"/>
      <c r="M327" s="168"/>
      <c r="N327" s="168"/>
    </row>
    <row r="328" spans="3:14" ht="14.1">
      <c r="C328" s="122"/>
      <c r="D328" s="158"/>
      <c r="E328" s="122"/>
      <c r="F328" s="122"/>
      <c r="G328" s="122"/>
      <c r="H328" s="168"/>
      <c r="I328" s="168"/>
      <c r="J328" s="168"/>
      <c r="K328" s="168"/>
      <c r="L328" s="168"/>
      <c r="M328" s="168"/>
      <c r="N328" s="168"/>
    </row>
    <row r="329" spans="3:14" ht="14.1">
      <c r="C329" s="122"/>
      <c r="D329" s="158"/>
      <c r="E329" s="122"/>
      <c r="F329" s="122"/>
      <c r="G329" s="122"/>
      <c r="H329" s="168"/>
      <c r="I329" s="168"/>
      <c r="J329" s="168"/>
      <c r="K329" s="168"/>
      <c r="L329" s="168"/>
      <c r="M329" s="168"/>
      <c r="N329" s="168"/>
    </row>
    <row r="330" spans="3:14" ht="14.1">
      <c r="C330" s="122"/>
      <c r="D330" s="158"/>
      <c r="E330" s="122"/>
      <c r="F330" s="122"/>
      <c r="G330" s="122"/>
      <c r="H330" s="168"/>
      <c r="I330" s="168"/>
      <c r="J330" s="168"/>
      <c r="K330" s="168"/>
      <c r="L330" s="168"/>
      <c r="M330" s="168"/>
      <c r="N330" s="168"/>
    </row>
    <row r="331" spans="3:14" ht="14.1">
      <c r="C331" s="122"/>
      <c r="D331" s="158"/>
      <c r="E331" s="122"/>
      <c r="F331" s="122"/>
      <c r="G331" s="122"/>
      <c r="H331" s="168"/>
      <c r="I331" s="168"/>
      <c r="J331" s="168"/>
      <c r="K331" s="168"/>
      <c r="L331" s="168"/>
      <c r="M331" s="168"/>
      <c r="N331" s="168"/>
    </row>
    <row r="332" spans="3:14" ht="14.1">
      <c r="C332" s="122"/>
      <c r="D332" s="158"/>
      <c r="E332" s="122"/>
      <c r="F332" s="122"/>
      <c r="G332" s="122"/>
      <c r="H332" s="168"/>
      <c r="I332" s="168"/>
      <c r="J332" s="168"/>
      <c r="K332" s="168"/>
      <c r="L332" s="168"/>
      <c r="M332" s="168"/>
      <c r="N332" s="168"/>
    </row>
    <row r="333" spans="3:14" ht="14.1">
      <c r="C333" s="122"/>
      <c r="D333" s="158"/>
      <c r="E333" s="122"/>
      <c r="F333" s="122"/>
      <c r="G333" s="122"/>
      <c r="H333" s="168"/>
      <c r="I333" s="168"/>
      <c r="J333" s="168"/>
      <c r="K333" s="168"/>
      <c r="L333" s="168"/>
      <c r="M333" s="168"/>
      <c r="N333" s="168"/>
    </row>
    <row r="334" spans="3:14" ht="14.1">
      <c r="C334" s="122"/>
      <c r="D334" s="158"/>
      <c r="E334" s="122"/>
      <c r="F334" s="122"/>
      <c r="G334" s="122"/>
      <c r="H334" s="168"/>
      <c r="I334" s="168"/>
      <c r="J334" s="168"/>
      <c r="K334" s="168"/>
      <c r="L334" s="168"/>
      <c r="M334" s="168"/>
      <c r="N334" s="168"/>
    </row>
    <row r="335" spans="3:14" ht="14.1">
      <c r="C335" s="122"/>
      <c r="D335" s="158"/>
      <c r="E335" s="122"/>
      <c r="F335" s="122"/>
      <c r="G335" s="122"/>
      <c r="H335" s="168"/>
      <c r="I335" s="168"/>
      <c r="J335" s="168"/>
      <c r="K335" s="168"/>
      <c r="L335" s="168"/>
      <c r="M335" s="168"/>
      <c r="N335" s="168"/>
    </row>
    <row r="336" spans="3:14" ht="14.1">
      <c r="C336" s="122"/>
      <c r="D336" s="158"/>
      <c r="E336" s="122"/>
      <c r="F336" s="122"/>
      <c r="G336" s="122"/>
      <c r="H336" s="168"/>
      <c r="I336" s="168"/>
      <c r="J336" s="168"/>
      <c r="K336" s="168"/>
      <c r="L336" s="168"/>
      <c r="M336" s="168"/>
      <c r="N336" s="168"/>
    </row>
    <row r="337" spans="3:14" ht="14.1">
      <c r="C337" s="122"/>
      <c r="D337" s="158"/>
      <c r="E337" s="122"/>
      <c r="F337" s="122"/>
      <c r="G337" s="122"/>
      <c r="H337" s="168"/>
      <c r="I337" s="168"/>
      <c r="J337" s="168"/>
      <c r="K337" s="168"/>
      <c r="L337" s="168"/>
      <c r="M337" s="168"/>
      <c r="N337" s="168"/>
    </row>
    <row r="338" spans="3:14" ht="14.1">
      <c r="C338" s="122"/>
      <c r="D338" s="158"/>
      <c r="E338" s="122"/>
      <c r="F338" s="122"/>
      <c r="G338" s="122"/>
      <c r="H338" s="168"/>
      <c r="I338" s="168"/>
      <c r="J338" s="168"/>
      <c r="K338" s="168"/>
      <c r="L338" s="168"/>
      <c r="M338" s="168"/>
      <c r="N338" s="168"/>
    </row>
    <row r="339" spans="3:14" ht="14.1">
      <c r="C339" s="122"/>
      <c r="D339" s="158"/>
      <c r="E339" s="122"/>
      <c r="F339" s="122"/>
      <c r="G339" s="122"/>
      <c r="H339" s="168"/>
      <c r="I339" s="168"/>
      <c r="J339" s="168"/>
      <c r="K339" s="168"/>
      <c r="L339" s="168"/>
      <c r="M339" s="168"/>
      <c r="N339" s="168"/>
    </row>
    <row r="340" spans="3:14" ht="14.1">
      <c r="C340" s="122"/>
      <c r="D340" s="158"/>
      <c r="E340" s="122"/>
      <c r="F340" s="122"/>
      <c r="G340" s="122"/>
      <c r="H340" s="168"/>
      <c r="I340" s="168"/>
      <c r="J340" s="168"/>
      <c r="K340" s="168"/>
      <c r="L340" s="168"/>
      <c r="M340" s="168"/>
      <c r="N340" s="168"/>
    </row>
    <row r="341" spans="3:14" ht="14.1">
      <c r="C341" s="122"/>
      <c r="D341" s="158"/>
      <c r="E341" s="122"/>
      <c r="F341" s="122"/>
      <c r="G341" s="122"/>
      <c r="H341" s="168"/>
      <c r="I341" s="168"/>
      <c r="J341" s="168"/>
      <c r="K341" s="168"/>
      <c r="L341" s="168"/>
      <c r="M341" s="168"/>
      <c r="N341" s="168"/>
    </row>
    <row r="342" spans="3:14" ht="14.1">
      <c r="C342" s="122"/>
      <c r="D342" s="158"/>
      <c r="E342" s="122"/>
      <c r="F342" s="122"/>
      <c r="G342" s="122"/>
      <c r="H342" s="168"/>
      <c r="I342" s="168"/>
      <c r="J342" s="168"/>
      <c r="K342" s="168"/>
      <c r="L342" s="168"/>
      <c r="M342" s="168"/>
      <c r="N342" s="168"/>
    </row>
    <row r="343" spans="3:14" ht="14.1">
      <c r="C343" s="122"/>
      <c r="D343" s="158"/>
      <c r="E343" s="122"/>
      <c r="F343" s="122"/>
      <c r="G343" s="122"/>
      <c r="H343" s="168"/>
      <c r="I343" s="168"/>
      <c r="J343" s="168"/>
      <c r="K343" s="168"/>
      <c r="L343" s="168"/>
      <c r="M343" s="168"/>
      <c r="N343" s="168"/>
    </row>
    <row r="344" spans="3:14" ht="14.1">
      <c r="C344" s="122"/>
      <c r="D344" s="158"/>
      <c r="E344" s="122"/>
      <c r="F344" s="122"/>
      <c r="G344" s="122"/>
      <c r="H344" s="168"/>
      <c r="I344" s="168"/>
      <c r="J344" s="168"/>
      <c r="K344" s="168"/>
      <c r="L344" s="168"/>
      <c r="M344" s="168"/>
      <c r="N344" s="168"/>
    </row>
    <row r="345" spans="3:14" ht="14.1">
      <c r="C345" s="122"/>
      <c r="D345" s="158"/>
      <c r="E345" s="122"/>
      <c r="F345" s="122"/>
      <c r="G345" s="122"/>
      <c r="H345" s="168"/>
      <c r="I345" s="168"/>
      <c r="J345" s="168"/>
      <c r="K345" s="168"/>
      <c r="L345" s="168"/>
      <c r="M345" s="168"/>
      <c r="N345" s="168"/>
    </row>
    <row r="346" spans="3:14" ht="14.1">
      <c r="C346" s="122"/>
      <c r="D346" s="158"/>
      <c r="E346" s="122"/>
      <c r="F346" s="122"/>
      <c r="G346" s="122"/>
      <c r="H346" s="168"/>
      <c r="I346" s="168"/>
      <c r="J346" s="168"/>
      <c r="K346" s="168"/>
      <c r="L346" s="168"/>
      <c r="M346" s="168"/>
      <c r="N346" s="168"/>
    </row>
    <row r="347" spans="3:14" ht="14.1">
      <c r="C347" s="122"/>
      <c r="D347" s="158"/>
      <c r="E347" s="122"/>
      <c r="F347" s="122"/>
      <c r="G347" s="122"/>
      <c r="H347" s="168"/>
      <c r="I347" s="168"/>
      <c r="J347" s="168"/>
      <c r="K347" s="168"/>
      <c r="L347" s="168"/>
      <c r="M347" s="168"/>
      <c r="N347" s="168"/>
    </row>
    <row r="348" spans="3:14" ht="14.1">
      <c r="C348" s="122"/>
      <c r="D348" s="158"/>
      <c r="E348" s="122"/>
      <c r="F348" s="122"/>
      <c r="G348" s="122"/>
      <c r="H348" s="168"/>
      <c r="I348" s="168"/>
      <c r="J348" s="168"/>
      <c r="K348" s="168"/>
      <c r="L348" s="168"/>
      <c r="M348" s="168"/>
      <c r="N348" s="168"/>
    </row>
    <row r="349" spans="3:14" ht="14.1">
      <c r="C349" s="122"/>
      <c r="D349" s="158"/>
      <c r="E349" s="122"/>
      <c r="F349" s="122"/>
      <c r="G349" s="122"/>
      <c r="H349" s="168"/>
      <c r="I349" s="168"/>
      <c r="J349" s="168"/>
      <c r="K349" s="168"/>
      <c r="L349" s="168"/>
      <c r="M349" s="168"/>
      <c r="N349" s="168"/>
    </row>
    <row r="350" spans="3:14" ht="14.1">
      <c r="C350" s="122"/>
      <c r="D350" s="158"/>
      <c r="E350" s="122"/>
      <c r="F350" s="122"/>
      <c r="G350" s="122"/>
      <c r="H350" s="168"/>
      <c r="I350" s="168"/>
      <c r="J350" s="168"/>
      <c r="K350" s="168"/>
      <c r="L350" s="168"/>
      <c r="M350" s="168"/>
      <c r="N350" s="168"/>
    </row>
    <row r="351" spans="3:14" ht="14.1">
      <c r="C351" s="122"/>
      <c r="D351" s="158"/>
      <c r="E351" s="122"/>
      <c r="F351" s="122"/>
      <c r="G351" s="122"/>
      <c r="H351" s="168"/>
      <c r="I351" s="168"/>
      <c r="J351" s="168"/>
      <c r="K351" s="168"/>
      <c r="L351" s="168"/>
      <c r="M351" s="168"/>
      <c r="N351" s="168"/>
    </row>
    <row r="352" spans="3:14" ht="14.1">
      <c r="C352" s="122"/>
      <c r="D352" s="158"/>
      <c r="E352" s="122"/>
      <c r="F352" s="122"/>
      <c r="G352" s="122"/>
      <c r="H352" s="168"/>
      <c r="I352" s="168"/>
      <c r="J352" s="168"/>
      <c r="K352" s="168"/>
      <c r="L352" s="168"/>
      <c r="M352" s="168"/>
      <c r="N352" s="168"/>
    </row>
    <row r="353" spans="3:14" ht="14.1">
      <c r="C353" s="122"/>
      <c r="D353" s="158"/>
      <c r="E353" s="122"/>
      <c r="F353" s="122"/>
      <c r="G353" s="122"/>
      <c r="H353" s="168"/>
      <c r="I353" s="168"/>
      <c r="J353" s="168"/>
      <c r="K353" s="168"/>
      <c r="L353" s="168"/>
      <c r="M353" s="168"/>
      <c r="N353" s="168"/>
    </row>
    <row r="354" spans="3:14" ht="14.1">
      <c r="C354" s="122"/>
      <c r="D354" s="158"/>
      <c r="E354" s="122"/>
      <c r="F354" s="122"/>
      <c r="G354" s="122"/>
      <c r="H354" s="168"/>
      <c r="I354" s="168"/>
      <c r="J354" s="168"/>
      <c r="K354" s="168"/>
      <c r="L354" s="168"/>
      <c r="M354" s="168"/>
      <c r="N354" s="168"/>
    </row>
    <row r="355" spans="3:14" ht="14.1">
      <c r="C355" s="122"/>
      <c r="D355" s="158"/>
      <c r="E355" s="122"/>
      <c r="F355" s="122"/>
      <c r="G355" s="122"/>
      <c r="H355" s="168"/>
      <c r="I355" s="168"/>
      <c r="J355" s="168"/>
      <c r="K355" s="168"/>
      <c r="L355" s="168"/>
      <c r="M355" s="168"/>
      <c r="N355" s="168"/>
    </row>
    <row r="356" spans="3:14" ht="14.1">
      <c r="C356" s="122"/>
      <c r="D356" s="158"/>
      <c r="E356" s="122"/>
      <c r="F356" s="122"/>
      <c r="G356" s="122"/>
      <c r="H356" s="168"/>
      <c r="I356" s="168"/>
      <c r="J356" s="168"/>
      <c r="K356" s="168"/>
      <c r="L356" s="168"/>
      <c r="M356" s="168"/>
      <c r="N356" s="168"/>
    </row>
    <row r="357" spans="3:14" ht="14.1">
      <c r="C357" s="122"/>
      <c r="D357" s="158"/>
      <c r="E357" s="122"/>
      <c r="F357" s="122"/>
      <c r="G357" s="122"/>
      <c r="H357" s="168"/>
      <c r="I357" s="168"/>
      <c r="J357" s="168"/>
      <c r="K357" s="168"/>
      <c r="L357" s="168"/>
      <c r="M357" s="168"/>
      <c r="N357" s="168"/>
    </row>
    <row r="358" spans="3:14" ht="14.1">
      <c r="C358" s="122"/>
      <c r="D358" s="158"/>
      <c r="E358" s="122"/>
      <c r="F358" s="122"/>
      <c r="G358" s="122"/>
      <c r="H358" s="168"/>
      <c r="I358" s="168"/>
      <c r="J358" s="168"/>
      <c r="K358" s="168"/>
      <c r="L358" s="168"/>
      <c r="M358" s="168"/>
      <c r="N358" s="168"/>
    </row>
    <row r="359" spans="3:14" ht="14.1">
      <c r="C359" s="122"/>
      <c r="D359" s="158"/>
      <c r="E359" s="122"/>
      <c r="F359" s="122"/>
      <c r="G359" s="122"/>
      <c r="H359" s="168"/>
      <c r="I359" s="168"/>
      <c r="J359" s="168"/>
      <c r="K359" s="168"/>
      <c r="L359" s="168"/>
      <c r="M359" s="168"/>
      <c r="N359" s="168"/>
    </row>
    <row r="360" spans="3:14" ht="14.1">
      <c r="C360" s="122"/>
      <c r="D360" s="158"/>
      <c r="E360" s="122"/>
      <c r="F360" s="122"/>
      <c r="G360" s="122"/>
      <c r="H360" s="168"/>
      <c r="I360" s="168"/>
      <c r="J360" s="168"/>
      <c r="K360" s="168"/>
      <c r="L360" s="168"/>
      <c r="M360" s="168"/>
      <c r="N360" s="168"/>
    </row>
    <row r="361" spans="3:14" ht="14.1">
      <c r="C361" s="122"/>
      <c r="D361" s="158"/>
      <c r="E361" s="122"/>
      <c r="F361" s="122"/>
      <c r="G361" s="122"/>
      <c r="H361" s="168"/>
      <c r="I361" s="168"/>
      <c r="J361" s="168"/>
      <c r="K361" s="168"/>
      <c r="L361" s="168"/>
      <c r="M361" s="168"/>
      <c r="N361" s="168"/>
    </row>
    <row r="362" spans="3:14" ht="14.1">
      <c r="C362" s="122"/>
      <c r="D362" s="158"/>
      <c r="E362" s="122"/>
      <c r="F362" s="122"/>
      <c r="G362" s="122"/>
      <c r="H362" s="168"/>
      <c r="I362" s="168"/>
      <c r="J362" s="168"/>
      <c r="K362" s="168"/>
      <c r="L362" s="168"/>
      <c r="M362" s="168"/>
      <c r="N362" s="168"/>
    </row>
    <row r="363" spans="3:14" ht="14.1">
      <c r="C363" s="122"/>
      <c r="D363" s="158"/>
      <c r="E363" s="122"/>
      <c r="F363" s="122"/>
      <c r="G363" s="122"/>
      <c r="H363" s="168"/>
      <c r="I363" s="168"/>
      <c r="J363" s="168"/>
      <c r="K363" s="168"/>
      <c r="L363" s="168"/>
      <c r="M363" s="168"/>
      <c r="N363" s="168"/>
    </row>
    <row r="364" spans="3:14" ht="14.1">
      <c r="C364" s="122"/>
      <c r="D364" s="158"/>
      <c r="E364" s="122"/>
      <c r="F364" s="122"/>
      <c r="G364" s="122"/>
      <c r="H364" s="168"/>
      <c r="I364" s="168"/>
      <c r="J364" s="168"/>
      <c r="K364" s="168"/>
      <c r="L364" s="168"/>
      <c r="M364" s="168"/>
      <c r="N364" s="168"/>
    </row>
    <row r="365" spans="3:14" ht="14.1">
      <c r="C365" s="122"/>
      <c r="D365" s="158"/>
      <c r="E365" s="122"/>
      <c r="F365" s="122"/>
      <c r="G365" s="122"/>
      <c r="H365" s="168"/>
      <c r="I365" s="168"/>
      <c r="J365" s="168"/>
      <c r="K365" s="168"/>
      <c r="L365" s="168"/>
      <c r="M365" s="168"/>
      <c r="N365" s="168"/>
    </row>
    <row r="366" spans="3:14" ht="14.1">
      <c r="C366" s="122"/>
      <c r="D366" s="158"/>
      <c r="E366" s="122"/>
      <c r="F366" s="122"/>
      <c r="G366" s="122"/>
      <c r="H366" s="168"/>
      <c r="I366" s="168"/>
      <c r="J366" s="168"/>
      <c r="K366" s="168"/>
      <c r="L366" s="168"/>
      <c r="M366" s="168"/>
      <c r="N366" s="168"/>
    </row>
    <row r="367" spans="3:14" ht="14.1">
      <c r="C367" s="122"/>
      <c r="D367" s="158"/>
      <c r="E367" s="122"/>
      <c r="F367" s="122"/>
      <c r="G367" s="122"/>
      <c r="H367" s="168"/>
      <c r="I367" s="168"/>
      <c r="J367" s="168"/>
      <c r="K367" s="168"/>
      <c r="L367" s="168"/>
      <c r="M367" s="168"/>
      <c r="N367" s="168"/>
    </row>
    <row r="368" spans="3:14" ht="14.1">
      <c r="C368" s="122"/>
      <c r="D368" s="158"/>
      <c r="E368" s="122"/>
      <c r="F368" s="122"/>
      <c r="G368" s="122"/>
      <c r="H368" s="168"/>
      <c r="I368" s="168"/>
      <c r="J368" s="168"/>
      <c r="K368" s="168"/>
      <c r="L368" s="168"/>
      <c r="M368" s="168"/>
      <c r="N368" s="168"/>
    </row>
    <row r="369" spans="3:14" ht="14.1">
      <c r="C369" s="122"/>
      <c r="D369" s="158"/>
      <c r="E369" s="122"/>
      <c r="F369" s="122"/>
      <c r="G369" s="122"/>
      <c r="H369" s="168"/>
      <c r="I369" s="168"/>
      <c r="J369" s="168"/>
      <c r="K369" s="168"/>
      <c r="L369" s="168"/>
      <c r="M369" s="168"/>
      <c r="N369" s="168"/>
    </row>
    <row r="370" spans="3:14" ht="14.1">
      <c r="C370" s="122"/>
      <c r="D370" s="158"/>
      <c r="E370" s="122"/>
      <c r="F370" s="122"/>
      <c r="G370" s="122"/>
      <c r="H370" s="168"/>
      <c r="I370" s="168"/>
      <c r="J370" s="168"/>
      <c r="K370" s="168"/>
      <c r="L370" s="168"/>
      <c r="M370" s="168"/>
      <c r="N370" s="168"/>
    </row>
    <row r="371" spans="3:14" ht="14.1">
      <c r="C371" s="122"/>
      <c r="D371" s="158"/>
      <c r="E371" s="122"/>
      <c r="F371" s="122"/>
      <c r="G371" s="122"/>
      <c r="H371" s="168"/>
      <c r="I371" s="168"/>
      <c r="J371" s="168"/>
      <c r="K371" s="168"/>
      <c r="L371" s="168"/>
      <c r="M371" s="168"/>
      <c r="N371" s="168"/>
    </row>
    <row r="372" spans="3:14" ht="14.1">
      <c r="C372" s="122"/>
      <c r="D372" s="158"/>
      <c r="E372" s="122"/>
      <c r="F372" s="122"/>
      <c r="G372" s="122"/>
      <c r="H372" s="168"/>
      <c r="I372" s="168"/>
      <c r="J372" s="168"/>
      <c r="K372" s="168"/>
      <c r="L372" s="168"/>
      <c r="M372" s="168"/>
      <c r="N372" s="168"/>
    </row>
    <row r="373" spans="3:14" ht="14.1">
      <c r="C373" s="122"/>
      <c r="D373" s="158"/>
      <c r="E373" s="122"/>
      <c r="F373" s="122"/>
      <c r="G373" s="122"/>
      <c r="H373" s="168"/>
      <c r="I373" s="168"/>
      <c r="J373" s="168"/>
      <c r="K373" s="168"/>
      <c r="L373" s="168"/>
      <c r="M373" s="168"/>
      <c r="N373" s="168"/>
    </row>
    <row r="374" spans="3:14" ht="14.1">
      <c r="C374" s="122"/>
      <c r="D374" s="158"/>
      <c r="E374" s="122"/>
      <c r="F374" s="122"/>
      <c r="G374" s="122"/>
      <c r="H374" s="168"/>
      <c r="I374" s="168"/>
      <c r="J374" s="168"/>
      <c r="K374" s="168"/>
      <c r="L374" s="168"/>
      <c r="M374" s="168"/>
      <c r="N374" s="168"/>
    </row>
    <row r="375" spans="3:14" ht="14.1">
      <c r="C375" s="122"/>
      <c r="D375" s="158"/>
      <c r="E375" s="122"/>
      <c r="F375" s="122"/>
      <c r="G375" s="122"/>
      <c r="H375" s="168"/>
      <c r="I375" s="168"/>
      <c r="J375" s="168"/>
      <c r="K375" s="168"/>
      <c r="L375" s="168"/>
      <c r="M375" s="168"/>
      <c r="N375" s="168"/>
    </row>
    <row r="376" spans="3:14" ht="14.1">
      <c r="C376" s="122"/>
      <c r="D376" s="158"/>
      <c r="E376" s="122"/>
      <c r="F376" s="122"/>
      <c r="G376" s="122"/>
      <c r="H376" s="168"/>
      <c r="I376" s="168"/>
      <c r="J376" s="168"/>
      <c r="K376" s="168"/>
      <c r="L376" s="168"/>
      <c r="M376" s="168"/>
      <c r="N376" s="168"/>
    </row>
    <row r="377" spans="3:14" ht="14.1">
      <c r="C377" s="122"/>
      <c r="D377" s="158"/>
      <c r="E377" s="122"/>
      <c r="F377" s="122"/>
      <c r="G377" s="122"/>
      <c r="H377" s="168"/>
      <c r="I377" s="168"/>
      <c r="J377" s="168"/>
      <c r="K377" s="168"/>
      <c r="L377" s="168"/>
      <c r="M377" s="168"/>
      <c r="N377" s="168"/>
    </row>
    <row r="378" spans="3:14" ht="14.1">
      <c r="C378" s="122"/>
      <c r="D378" s="158"/>
      <c r="E378" s="122"/>
      <c r="F378" s="122"/>
      <c r="G378" s="122"/>
      <c r="H378" s="168"/>
      <c r="I378" s="168"/>
      <c r="J378" s="168"/>
      <c r="K378" s="168"/>
      <c r="L378" s="168"/>
      <c r="M378" s="168"/>
      <c r="N378" s="168"/>
    </row>
    <row r="379" spans="3:14" ht="14.1">
      <c r="C379" s="122"/>
      <c r="D379" s="158"/>
      <c r="E379" s="122"/>
      <c r="F379" s="122"/>
      <c r="G379" s="122"/>
      <c r="H379" s="168"/>
      <c r="I379" s="168"/>
      <c r="J379" s="168"/>
      <c r="K379" s="168"/>
      <c r="L379" s="168"/>
      <c r="M379" s="168"/>
      <c r="N379" s="168"/>
    </row>
    <row r="380" spans="3:14" ht="14.1">
      <c r="C380" s="122"/>
      <c r="D380" s="158"/>
      <c r="E380" s="122"/>
      <c r="F380" s="122"/>
      <c r="G380" s="122"/>
      <c r="H380" s="168"/>
      <c r="I380" s="168"/>
      <c r="J380" s="168"/>
      <c r="K380" s="168"/>
      <c r="L380" s="168"/>
      <c r="M380" s="168"/>
      <c r="N380" s="168"/>
    </row>
    <row r="381" spans="3:14" ht="14.1">
      <c r="C381" s="122"/>
      <c r="D381" s="158"/>
      <c r="E381" s="122"/>
      <c r="F381" s="122"/>
      <c r="G381" s="122"/>
      <c r="H381" s="168"/>
      <c r="I381" s="168"/>
      <c r="J381" s="168"/>
      <c r="K381" s="168"/>
      <c r="L381" s="168"/>
      <c r="M381" s="168"/>
      <c r="N381" s="168"/>
    </row>
    <row r="382" spans="3:14" ht="14.1">
      <c r="C382" s="122"/>
      <c r="D382" s="158"/>
      <c r="E382" s="122"/>
      <c r="F382" s="122"/>
      <c r="G382" s="122"/>
      <c r="H382" s="168"/>
      <c r="I382" s="168"/>
      <c r="J382" s="168"/>
      <c r="K382" s="168"/>
      <c r="L382" s="168"/>
      <c r="M382" s="168"/>
      <c r="N382" s="168"/>
    </row>
    <row r="383" spans="3:14" ht="14.1">
      <c r="C383" s="122"/>
      <c r="D383" s="158"/>
      <c r="E383" s="122"/>
      <c r="F383" s="122"/>
      <c r="G383" s="122"/>
      <c r="H383" s="168"/>
      <c r="I383" s="168"/>
      <c r="J383" s="168"/>
      <c r="K383" s="168"/>
      <c r="L383" s="168"/>
      <c r="M383" s="168"/>
      <c r="N383" s="168"/>
    </row>
    <row r="384" spans="3:14" ht="14.1">
      <c r="C384" s="122"/>
      <c r="D384" s="158"/>
      <c r="E384" s="122"/>
      <c r="F384" s="122"/>
      <c r="G384" s="122"/>
      <c r="H384" s="168"/>
      <c r="I384" s="168"/>
      <c r="J384" s="168"/>
      <c r="K384" s="168"/>
      <c r="L384" s="168"/>
      <c r="M384" s="168"/>
      <c r="N384" s="168"/>
    </row>
    <row r="385" spans="3:14" ht="14.1">
      <c r="C385" s="122"/>
      <c r="D385" s="158"/>
      <c r="E385" s="122"/>
      <c r="F385" s="122"/>
      <c r="G385" s="122"/>
      <c r="H385" s="168"/>
      <c r="I385" s="168"/>
      <c r="J385" s="168"/>
      <c r="K385" s="168"/>
      <c r="L385" s="168"/>
      <c r="M385" s="168"/>
      <c r="N385" s="168"/>
    </row>
    <row r="386" spans="3:14" ht="14.1">
      <c r="C386" s="122"/>
      <c r="D386" s="158"/>
      <c r="E386" s="122"/>
      <c r="F386" s="122"/>
      <c r="G386" s="122"/>
      <c r="H386" s="168"/>
      <c r="I386" s="168"/>
      <c r="J386" s="168"/>
      <c r="K386" s="168"/>
      <c r="L386" s="168"/>
      <c r="M386" s="168"/>
      <c r="N386" s="168"/>
    </row>
    <row r="387" spans="3:14" ht="14.1">
      <c r="C387" s="122"/>
      <c r="D387" s="158"/>
      <c r="E387" s="122"/>
      <c r="F387" s="122"/>
      <c r="G387" s="122"/>
      <c r="H387" s="168"/>
      <c r="I387" s="168"/>
      <c r="J387" s="168"/>
      <c r="K387" s="168"/>
      <c r="L387" s="168"/>
      <c r="M387" s="168"/>
      <c r="N387" s="168"/>
    </row>
    <row r="388" spans="3:14" ht="14.1">
      <c r="C388" s="122"/>
      <c r="D388" s="158"/>
      <c r="E388" s="122"/>
      <c r="F388" s="122"/>
      <c r="G388" s="122"/>
      <c r="H388" s="168"/>
      <c r="I388" s="168"/>
      <c r="J388" s="168"/>
      <c r="K388" s="168"/>
      <c r="L388" s="168"/>
      <c r="M388" s="168"/>
      <c r="N388" s="168"/>
    </row>
    <row r="389" spans="3:14" ht="14.1">
      <c r="C389" s="122"/>
      <c r="D389" s="158"/>
      <c r="E389" s="122"/>
      <c r="F389" s="122"/>
      <c r="G389" s="122"/>
      <c r="H389" s="168"/>
      <c r="I389" s="168"/>
      <c r="J389" s="168"/>
      <c r="K389" s="168"/>
      <c r="L389" s="168"/>
      <c r="M389" s="168"/>
      <c r="N389" s="168"/>
    </row>
    <row r="390" spans="3:14" ht="14.1">
      <c r="C390" s="122"/>
      <c r="D390" s="158"/>
      <c r="E390" s="122"/>
      <c r="F390" s="122"/>
      <c r="G390" s="122"/>
      <c r="H390" s="168"/>
      <c r="I390" s="168"/>
      <c r="J390" s="168"/>
      <c r="K390" s="168"/>
      <c r="L390" s="168"/>
      <c r="M390" s="168"/>
      <c r="N390" s="168"/>
    </row>
    <row r="391" spans="3:14" ht="14.1">
      <c r="C391" s="122"/>
      <c r="D391" s="158"/>
      <c r="E391" s="122"/>
      <c r="F391" s="122"/>
      <c r="G391" s="122"/>
      <c r="H391" s="168"/>
      <c r="I391" s="168"/>
      <c r="J391" s="168"/>
      <c r="K391" s="168"/>
      <c r="L391" s="168"/>
      <c r="M391" s="168"/>
      <c r="N391" s="168"/>
    </row>
    <row r="392" spans="3:14" ht="14.1">
      <c r="C392" s="122"/>
      <c r="D392" s="158"/>
      <c r="E392" s="122"/>
      <c r="F392" s="122"/>
      <c r="G392" s="122"/>
      <c r="H392" s="168"/>
      <c r="I392" s="168"/>
      <c r="J392" s="168"/>
      <c r="K392" s="168"/>
      <c r="L392" s="168"/>
      <c r="M392" s="168"/>
      <c r="N392" s="168"/>
    </row>
    <row r="393" spans="3:14" ht="14.1">
      <c r="C393" s="122"/>
      <c r="D393" s="158"/>
      <c r="E393" s="122"/>
      <c r="F393" s="122"/>
      <c r="G393" s="122"/>
      <c r="H393" s="168"/>
      <c r="I393" s="168"/>
      <c r="J393" s="168"/>
      <c r="K393" s="168"/>
      <c r="L393" s="168"/>
      <c r="M393" s="168"/>
      <c r="N393" s="168"/>
    </row>
    <row r="394" spans="3:14" ht="14.1">
      <c r="C394" s="122"/>
      <c r="D394" s="158"/>
      <c r="E394" s="122"/>
      <c r="F394" s="122"/>
      <c r="G394" s="122"/>
      <c r="H394" s="168"/>
      <c r="I394" s="168"/>
      <c r="J394" s="168"/>
      <c r="K394" s="168"/>
      <c r="L394" s="168"/>
      <c r="M394" s="168"/>
      <c r="N394" s="168"/>
    </row>
    <row r="395" spans="3:14" ht="14.1">
      <c r="C395" s="122"/>
      <c r="D395" s="158"/>
      <c r="E395" s="122"/>
      <c r="F395" s="122"/>
      <c r="G395" s="122"/>
      <c r="H395" s="168"/>
      <c r="I395" s="168"/>
      <c r="J395" s="168"/>
      <c r="K395" s="168"/>
      <c r="L395" s="168"/>
      <c r="M395" s="168"/>
      <c r="N395" s="168"/>
    </row>
    <row r="396" spans="3:14" ht="14.1">
      <c r="C396" s="122"/>
      <c r="D396" s="158"/>
      <c r="E396" s="122"/>
      <c r="F396" s="122"/>
      <c r="G396" s="122"/>
      <c r="H396" s="168"/>
      <c r="I396" s="168"/>
      <c r="J396" s="168"/>
      <c r="K396" s="168"/>
      <c r="L396" s="168"/>
      <c r="M396" s="168"/>
      <c r="N396" s="168"/>
    </row>
    <row r="397" spans="3:14" ht="14.1">
      <c r="C397" s="122"/>
      <c r="D397" s="158"/>
      <c r="E397" s="122"/>
      <c r="F397" s="122"/>
      <c r="G397" s="122"/>
      <c r="H397" s="168"/>
      <c r="I397" s="168"/>
      <c r="J397" s="168"/>
      <c r="K397" s="168"/>
      <c r="L397" s="168"/>
      <c r="M397" s="168"/>
      <c r="N397" s="168"/>
    </row>
    <row r="398" spans="3:14" ht="14.1">
      <c r="C398" s="122"/>
      <c r="D398" s="158"/>
      <c r="E398" s="122"/>
      <c r="F398" s="122"/>
      <c r="G398" s="122"/>
      <c r="H398" s="168"/>
      <c r="I398" s="168"/>
      <c r="J398" s="168"/>
      <c r="K398" s="168"/>
      <c r="L398" s="168"/>
      <c r="M398" s="168"/>
      <c r="N398" s="168"/>
    </row>
    <row r="399" spans="3:14" ht="14.1">
      <c r="C399" s="122"/>
      <c r="D399" s="158"/>
      <c r="E399" s="122"/>
      <c r="F399" s="122"/>
      <c r="G399" s="122"/>
      <c r="H399" s="168"/>
      <c r="I399" s="168"/>
      <c r="J399" s="168"/>
      <c r="K399" s="168"/>
      <c r="L399" s="168"/>
      <c r="M399" s="168"/>
      <c r="N399" s="168"/>
    </row>
    <row r="400" spans="3:14" ht="14.1">
      <c r="C400" s="122"/>
      <c r="D400" s="158"/>
      <c r="E400" s="122"/>
      <c r="F400" s="122"/>
      <c r="G400" s="122"/>
      <c r="H400" s="168"/>
      <c r="I400" s="168"/>
      <c r="J400" s="168"/>
      <c r="K400" s="168"/>
      <c r="L400" s="168"/>
      <c r="M400" s="168"/>
      <c r="N400" s="168"/>
    </row>
    <row r="401" spans="3:14" ht="14.1">
      <c r="C401" s="122"/>
      <c r="D401" s="158"/>
      <c r="E401" s="122"/>
      <c r="F401" s="122"/>
      <c r="G401" s="122"/>
      <c r="H401" s="168"/>
      <c r="I401" s="168"/>
      <c r="J401" s="168"/>
      <c r="K401" s="168"/>
      <c r="L401" s="168"/>
      <c r="M401" s="168"/>
      <c r="N401" s="168"/>
    </row>
    <row r="402" spans="3:14" ht="14.1">
      <c r="C402" s="122"/>
      <c r="D402" s="158"/>
      <c r="E402" s="122"/>
      <c r="F402" s="122"/>
      <c r="G402" s="122"/>
      <c r="H402" s="168"/>
      <c r="I402" s="168"/>
      <c r="J402" s="168"/>
      <c r="K402" s="168"/>
      <c r="L402" s="168"/>
      <c r="M402" s="168"/>
      <c r="N402" s="168"/>
    </row>
    <row r="403" spans="3:14" ht="14.1">
      <c r="C403" s="122"/>
      <c r="D403" s="158"/>
      <c r="E403" s="122"/>
      <c r="F403" s="122"/>
      <c r="G403" s="122"/>
      <c r="H403" s="168"/>
      <c r="I403" s="168"/>
      <c r="J403" s="168"/>
      <c r="K403" s="168"/>
      <c r="L403" s="168"/>
      <c r="M403" s="168"/>
      <c r="N403" s="168"/>
    </row>
    <row r="404" spans="3:14" ht="14.1">
      <c r="C404" s="122"/>
      <c r="D404" s="158"/>
      <c r="E404" s="122"/>
      <c r="F404" s="122"/>
      <c r="G404" s="122"/>
      <c r="H404" s="168"/>
      <c r="I404" s="168"/>
      <c r="J404" s="168"/>
      <c r="K404" s="168"/>
      <c r="L404" s="168"/>
      <c r="M404" s="168"/>
      <c r="N404" s="168"/>
    </row>
    <row r="405" spans="3:14" ht="14.1">
      <c r="C405" s="122"/>
      <c r="D405" s="158"/>
      <c r="E405" s="122"/>
      <c r="F405" s="122"/>
      <c r="G405" s="122"/>
      <c r="H405" s="168"/>
      <c r="I405" s="168"/>
      <c r="J405" s="168"/>
      <c r="K405" s="168"/>
      <c r="L405" s="168"/>
      <c r="M405" s="168"/>
      <c r="N405" s="168"/>
    </row>
    <row r="406" spans="3:14" ht="14.1">
      <c r="C406" s="122"/>
      <c r="D406" s="158"/>
      <c r="E406" s="122"/>
      <c r="F406" s="122"/>
      <c r="G406" s="122"/>
      <c r="H406" s="168"/>
      <c r="I406" s="168"/>
      <c r="J406" s="168"/>
      <c r="K406" s="168"/>
      <c r="L406" s="168"/>
      <c r="M406" s="168"/>
      <c r="N406" s="168"/>
    </row>
    <row r="407" spans="3:14" ht="14.1">
      <c r="C407" s="122"/>
      <c r="D407" s="158"/>
      <c r="E407" s="122"/>
      <c r="F407" s="122"/>
      <c r="G407" s="122"/>
      <c r="H407" s="168"/>
      <c r="I407" s="168"/>
      <c r="J407" s="168"/>
      <c r="K407" s="168"/>
      <c r="L407" s="168"/>
      <c r="M407" s="168"/>
      <c r="N407" s="168"/>
    </row>
    <row r="408" spans="3:14" ht="14.1">
      <c r="C408" s="122"/>
      <c r="D408" s="158"/>
      <c r="E408" s="122"/>
      <c r="F408" s="122"/>
      <c r="G408" s="122"/>
      <c r="H408" s="168"/>
      <c r="I408" s="168"/>
      <c r="J408" s="168"/>
      <c r="K408" s="168"/>
      <c r="L408" s="168"/>
      <c r="M408" s="168"/>
      <c r="N408" s="168"/>
    </row>
    <row r="409" spans="3:14" ht="14.1">
      <c r="C409" s="122"/>
      <c r="D409" s="158"/>
      <c r="E409" s="122"/>
      <c r="F409" s="122"/>
      <c r="G409" s="122"/>
      <c r="H409" s="168"/>
      <c r="I409" s="168"/>
      <c r="J409" s="168"/>
      <c r="K409" s="168"/>
      <c r="L409" s="168"/>
      <c r="M409" s="168"/>
      <c r="N409" s="168"/>
    </row>
    <row r="410" spans="3:14" ht="14.1">
      <c r="C410" s="122"/>
      <c r="D410" s="158"/>
      <c r="E410" s="122"/>
      <c r="F410" s="122"/>
      <c r="G410" s="122"/>
      <c r="H410" s="168"/>
      <c r="I410" s="168"/>
      <c r="J410" s="168"/>
      <c r="K410" s="168"/>
      <c r="L410" s="168"/>
      <c r="M410" s="168"/>
      <c r="N410" s="168"/>
    </row>
    <row r="411" spans="3:14" ht="14.1">
      <c r="C411" s="122"/>
      <c r="D411" s="158"/>
      <c r="E411" s="122"/>
      <c r="F411" s="122"/>
      <c r="G411" s="122"/>
      <c r="H411" s="168"/>
      <c r="I411" s="168"/>
      <c r="J411" s="168"/>
      <c r="K411" s="168"/>
      <c r="L411" s="168"/>
      <c r="M411" s="168"/>
      <c r="N411" s="168"/>
    </row>
    <row r="412" spans="3:14" ht="14.1">
      <c r="C412" s="122"/>
      <c r="D412" s="158"/>
      <c r="E412" s="122"/>
      <c r="F412" s="122"/>
      <c r="G412" s="122"/>
      <c r="H412" s="168"/>
      <c r="I412" s="168"/>
      <c r="J412" s="168"/>
      <c r="K412" s="168"/>
      <c r="L412" s="168"/>
      <c r="M412" s="168"/>
      <c r="N412" s="168"/>
    </row>
    <row r="413" spans="3:14" ht="14.1">
      <c r="C413" s="122"/>
      <c r="D413" s="158"/>
      <c r="E413" s="122"/>
      <c r="F413" s="122"/>
      <c r="G413" s="122"/>
      <c r="H413" s="168"/>
      <c r="I413" s="168"/>
      <c r="J413" s="168"/>
      <c r="K413" s="168"/>
      <c r="L413" s="168"/>
      <c r="M413" s="168"/>
      <c r="N413" s="168"/>
    </row>
    <row r="414" spans="3:14" ht="14.1">
      <c r="C414" s="122"/>
      <c r="D414" s="158"/>
      <c r="E414" s="122"/>
      <c r="F414" s="122"/>
      <c r="G414" s="122"/>
      <c r="H414" s="168"/>
      <c r="I414" s="168"/>
      <c r="J414" s="168"/>
      <c r="K414" s="168"/>
      <c r="L414" s="168"/>
      <c r="M414" s="168"/>
      <c r="N414" s="168"/>
    </row>
    <row r="415" spans="3:14" ht="14.1">
      <c r="C415" s="122"/>
      <c r="D415" s="158"/>
      <c r="E415" s="122"/>
      <c r="F415" s="122"/>
      <c r="G415" s="122"/>
      <c r="H415" s="168"/>
      <c r="I415" s="168"/>
      <c r="J415" s="168"/>
      <c r="K415" s="168"/>
      <c r="L415" s="168"/>
      <c r="M415" s="168"/>
      <c r="N415" s="168"/>
    </row>
    <row r="416" spans="3:14" ht="14.1">
      <c r="C416" s="122"/>
      <c r="D416" s="158"/>
      <c r="E416" s="122"/>
      <c r="F416" s="122"/>
      <c r="G416" s="122"/>
      <c r="H416" s="168"/>
      <c r="I416" s="168"/>
      <c r="J416" s="168"/>
      <c r="K416" s="168"/>
      <c r="L416" s="168"/>
      <c r="M416" s="168"/>
      <c r="N416" s="168"/>
    </row>
    <row r="417" spans="3:14" ht="14.1">
      <c r="C417" s="122"/>
      <c r="D417" s="158"/>
      <c r="E417" s="122"/>
      <c r="F417" s="122"/>
      <c r="G417" s="122"/>
      <c r="H417" s="168"/>
      <c r="I417" s="168"/>
      <c r="J417" s="168"/>
      <c r="K417" s="168"/>
      <c r="L417" s="168"/>
      <c r="M417" s="168"/>
      <c r="N417" s="168"/>
    </row>
    <row r="418" spans="3:14" ht="14.1">
      <c r="C418" s="122"/>
      <c r="D418" s="158"/>
      <c r="E418" s="122"/>
      <c r="F418" s="122"/>
      <c r="G418" s="122"/>
      <c r="H418" s="168"/>
      <c r="I418" s="168"/>
      <c r="J418" s="168"/>
      <c r="K418" s="168"/>
      <c r="L418" s="168"/>
      <c r="M418" s="168"/>
      <c r="N418" s="168"/>
    </row>
    <row r="419" spans="3:14" ht="14.1">
      <c r="C419" s="122"/>
      <c r="D419" s="158"/>
      <c r="E419" s="122"/>
      <c r="F419" s="122"/>
      <c r="G419" s="122"/>
      <c r="H419" s="168"/>
      <c r="I419" s="168"/>
      <c r="J419" s="168"/>
      <c r="K419" s="168"/>
      <c r="L419" s="168"/>
      <c r="M419" s="168"/>
      <c r="N419" s="168"/>
    </row>
    <row r="420" spans="3:14" ht="14.1">
      <c r="C420" s="122"/>
      <c r="D420" s="158"/>
      <c r="E420" s="122"/>
      <c r="F420" s="122"/>
      <c r="G420" s="122"/>
      <c r="H420" s="168"/>
      <c r="I420" s="168"/>
      <c r="J420" s="168"/>
      <c r="K420" s="168"/>
      <c r="L420" s="168"/>
      <c r="M420" s="168"/>
      <c r="N420" s="168"/>
    </row>
    <row r="421" spans="3:14" ht="14.1">
      <c r="C421" s="122"/>
      <c r="D421" s="158"/>
      <c r="E421" s="122"/>
      <c r="F421" s="122"/>
      <c r="G421" s="122"/>
      <c r="H421" s="168"/>
      <c r="I421" s="168"/>
      <c r="J421" s="168"/>
      <c r="K421" s="168"/>
      <c r="L421" s="168"/>
      <c r="M421" s="168"/>
      <c r="N421" s="168"/>
    </row>
    <row r="422" spans="3:14" ht="14.1">
      <c r="C422" s="122"/>
      <c r="D422" s="158"/>
      <c r="E422" s="122"/>
      <c r="F422" s="122"/>
      <c r="G422" s="122"/>
      <c r="H422" s="168"/>
      <c r="I422" s="168"/>
      <c r="J422" s="168"/>
      <c r="K422" s="168"/>
      <c r="L422" s="168"/>
      <c r="M422" s="168"/>
      <c r="N422" s="168"/>
    </row>
    <row r="423" spans="3:14" ht="14.1">
      <c r="C423" s="122"/>
      <c r="D423" s="158"/>
      <c r="E423" s="122"/>
      <c r="F423" s="122"/>
      <c r="G423" s="122"/>
      <c r="H423" s="168"/>
      <c r="I423" s="168"/>
      <c r="J423" s="168"/>
      <c r="K423" s="168"/>
      <c r="L423" s="168"/>
      <c r="M423" s="168"/>
      <c r="N423" s="168"/>
    </row>
    <row r="424" spans="3:14" ht="14.1">
      <c r="C424" s="122"/>
      <c r="D424" s="158"/>
      <c r="E424" s="122"/>
      <c r="F424" s="122"/>
      <c r="G424" s="122"/>
      <c r="H424" s="168"/>
      <c r="I424" s="168"/>
      <c r="J424" s="168"/>
      <c r="K424" s="168"/>
      <c r="L424" s="168"/>
      <c r="M424" s="168"/>
      <c r="N424" s="168"/>
    </row>
    <row r="425" spans="3:14" ht="14.1">
      <c r="C425" s="122"/>
      <c r="D425" s="158"/>
      <c r="E425" s="122"/>
      <c r="F425" s="122"/>
      <c r="G425" s="122"/>
      <c r="H425" s="168"/>
      <c r="I425" s="168"/>
      <c r="J425" s="168"/>
      <c r="K425" s="168"/>
      <c r="L425" s="168"/>
      <c r="M425" s="168"/>
      <c r="N425" s="168"/>
    </row>
    <row r="426" spans="3:14" ht="14.1">
      <c r="C426" s="122"/>
      <c r="D426" s="158"/>
      <c r="E426" s="122"/>
      <c r="F426" s="122"/>
      <c r="G426" s="122"/>
      <c r="H426" s="168"/>
      <c r="I426" s="168"/>
      <c r="J426" s="168"/>
      <c r="K426" s="168"/>
      <c r="L426" s="168"/>
      <c r="M426" s="168"/>
      <c r="N426" s="168"/>
    </row>
    <row r="427" spans="3:14" ht="14.1">
      <c r="C427" s="122"/>
      <c r="D427" s="158"/>
      <c r="E427" s="122"/>
      <c r="F427" s="122"/>
      <c r="G427" s="122"/>
      <c r="H427" s="168"/>
      <c r="I427" s="168"/>
      <c r="J427" s="168"/>
      <c r="K427" s="168"/>
      <c r="L427" s="168"/>
      <c r="M427" s="168"/>
      <c r="N427" s="168"/>
    </row>
    <row r="428" spans="3:14" ht="14.1">
      <c r="C428" s="122"/>
      <c r="D428" s="158"/>
      <c r="E428" s="122"/>
      <c r="F428" s="122"/>
      <c r="G428" s="122"/>
      <c r="H428" s="168"/>
      <c r="I428" s="168"/>
      <c r="J428" s="168"/>
      <c r="K428" s="168"/>
      <c r="L428" s="168"/>
      <c r="M428" s="168"/>
      <c r="N428" s="168"/>
    </row>
    <row r="429" spans="3:14" ht="14.1">
      <c r="C429" s="122"/>
      <c r="D429" s="158"/>
      <c r="E429" s="122"/>
      <c r="F429" s="122"/>
      <c r="G429" s="122"/>
      <c r="H429" s="168"/>
      <c r="I429" s="168"/>
      <c r="J429" s="168"/>
      <c r="K429" s="168"/>
      <c r="L429" s="168"/>
      <c r="M429" s="168"/>
      <c r="N429" s="168"/>
    </row>
    <row r="430" spans="3:14" ht="14.1">
      <c r="C430" s="122"/>
      <c r="D430" s="158"/>
      <c r="E430" s="122"/>
      <c r="F430" s="122"/>
      <c r="G430" s="122"/>
      <c r="H430" s="168"/>
      <c r="I430" s="168"/>
      <c r="J430" s="168"/>
      <c r="K430" s="168"/>
      <c r="L430" s="168"/>
      <c r="M430" s="168"/>
      <c r="N430" s="168"/>
    </row>
    <row r="431" spans="3:14" ht="14.1">
      <c r="C431" s="122"/>
      <c r="D431" s="158"/>
      <c r="E431" s="122"/>
      <c r="F431" s="122"/>
      <c r="G431" s="122"/>
      <c r="H431" s="168"/>
      <c r="I431" s="168"/>
      <c r="J431" s="168"/>
      <c r="K431" s="168"/>
      <c r="L431" s="168"/>
      <c r="M431" s="168"/>
      <c r="N431" s="168"/>
    </row>
    <row r="432" spans="3:14" ht="14.1">
      <c r="C432" s="122"/>
      <c r="D432" s="158"/>
      <c r="E432" s="122"/>
      <c r="F432" s="122"/>
      <c r="G432" s="122"/>
      <c r="H432" s="168"/>
      <c r="I432" s="168"/>
      <c r="J432" s="168"/>
      <c r="K432" s="168"/>
      <c r="L432" s="168"/>
      <c r="M432" s="168"/>
      <c r="N432" s="168"/>
    </row>
    <row r="433" spans="3:14" ht="14.1">
      <c r="C433" s="122"/>
      <c r="D433" s="158"/>
      <c r="E433" s="122"/>
      <c r="F433" s="122"/>
      <c r="G433" s="122"/>
      <c r="H433" s="168"/>
      <c r="I433" s="168"/>
      <c r="J433" s="168"/>
      <c r="K433" s="168"/>
      <c r="L433" s="168"/>
      <c r="M433" s="168"/>
      <c r="N433" s="168"/>
    </row>
    <row r="434" spans="3:14" ht="14.1">
      <c r="C434" s="122"/>
      <c r="D434" s="158"/>
      <c r="E434" s="122"/>
      <c r="F434" s="122"/>
      <c r="G434" s="122"/>
      <c r="H434" s="168"/>
      <c r="I434" s="168"/>
      <c r="J434" s="168"/>
      <c r="K434" s="168"/>
      <c r="L434" s="168"/>
      <c r="M434" s="168"/>
      <c r="N434" s="168"/>
    </row>
    <row r="435" spans="3:14" ht="14.1">
      <c r="C435" s="122"/>
      <c r="D435" s="158"/>
      <c r="E435" s="122"/>
      <c r="F435" s="122"/>
      <c r="G435" s="122"/>
      <c r="H435" s="168"/>
      <c r="I435" s="168"/>
      <c r="J435" s="168"/>
      <c r="K435" s="168"/>
      <c r="L435" s="168"/>
      <c r="M435" s="168"/>
      <c r="N435" s="168"/>
    </row>
    <row r="436" spans="3:14" ht="14.1">
      <c r="C436" s="122"/>
      <c r="D436" s="158"/>
      <c r="E436" s="122"/>
      <c r="F436" s="122"/>
      <c r="G436" s="122"/>
      <c r="H436" s="168"/>
      <c r="I436" s="168"/>
      <c r="J436" s="168"/>
      <c r="K436" s="168"/>
      <c r="L436" s="168"/>
      <c r="M436" s="168"/>
      <c r="N436" s="168"/>
    </row>
    <row r="437" spans="3:14" ht="14.1">
      <c r="C437" s="122"/>
      <c r="D437" s="158"/>
      <c r="E437" s="122"/>
      <c r="F437" s="122"/>
      <c r="G437" s="122"/>
      <c r="H437" s="168"/>
      <c r="I437" s="168"/>
      <c r="J437" s="168"/>
      <c r="K437" s="168"/>
      <c r="L437" s="168"/>
      <c r="M437" s="168"/>
      <c r="N437" s="168"/>
    </row>
    <row r="438" spans="3:14" ht="14.1">
      <c r="C438" s="122"/>
      <c r="D438" s="158"/>
      <c r="E438" s="122"/>
      <c r="F438" s="122"/>
      <c r="G438" s="122"/>
      <c r="H438" s="168"/>
      <c r="I438" s="168"/>
      <c r="J438" s="168"/>
      <c r="K438" s="168"/>
      <c r="L438" s="168"/>
      <c r="M438" s="168"/>
      <c r="N438" s="168"/>
    </row>
    <row r="439" spans="3:14" ht="14.1">
      <c r="C439" s="122"/>
      <c r="D439" s="158"/>
      <c r="E439" s="122"/>
      <c r="F439" s="122"/>
      <c r="G439" s="122"/>
      <c r="H439" s="168"/>
      <c r="I439" s="168"/>
      <c r="J439" s="168"/>
      <c r="K439" s="168"/>
      <c r="L439" s="168"/>
      <c r="M439" s="168"/>
      <c r="N439" s="168"/>
    </row>
    <row r="440" spans="3:14" ht="14.1">
      <c r="C440" s="122"/>
      <c r="D440" s="158"/>
      <c r="E440" s="122"/>
      <c r="F440" s="122"/>
      <c r="G440" s="122"/>
      <c r="H440" s="168"/>
      <c r="I440" s="168"/>
      <c r="J440" s="168"/>
      <c r="K440" s="168"/>
      <c r="L440" s="168"/>
      <c r="M440" s="168"/>
      <c r="N440" s="168"/>
    </row>
    <row r="441" spans="3:14" ht="14.1">
      <c r="C441" s="122"/>
      <c r="D441" s="158"/>
      <c r="E441" s="122"/>
      <c r="F441" s="122"/>
      <c r="G441" s="122"/>
      <c r="H441" s="168"/>
      <c r="I441" s="168"/>
      <c r="J441" s="168"/>
      <c r="K441" s="168"/>
      <c r="L441" s="168"/>
      <c r="M441" s="168"/>
      <c r="N441" s="168"/>
    </row>
    <row r="442" spans="3:14" ht="14.1">
      <c r="C442" s="122"/>
      <c r="D442" s="158"/>
      <c r="E442" s="122"/>
      <c r="F442" s="122"/>
      <c r="G442" s="122"/>
      <c r="H442" s="168"/>
      <c r="I442" s="168"/>
      <c r="J442" s="168"/>
      <c r="K442" s="168"/>
      <c r="L442" s="168"/>
      <c r="M442" s="168"/>
      <c r="N442" s="168"/>
    </row>
    <row r="443" spans="3:14" ht="14.1">
      <c r="C443" s="122"/>
      <c r="D443" s="158"/>
      <c r="E443" s="122"/>
      <c r="F443" s="122"/>
      <c r="G443" s="122"/>
      <c r="H443" s="168"/>
      <c r="I443" s="168"/>
      <c r="J443" s="168"/>
      <c r="K443" s="168"/>
      <c r="L443" s="168"/>
      <c r="M443" s="168"/>
      <c r="N443" s="168"/>
    </row>
    <row r="444" spans="3:14" ht="14.1">
      <c r="C444" s="122"/>
      <c r="D444" s="158"/>
      <c r="E444" s="122"/>
      <c r="F444" s="122"/>
      <c r="G444" s="122"/>
      <c r="H444" s="168"/>
      <c r="I444" s="168"/>
      <c r="J444" s="168"/>
      <c r="K444" s="168"/>
      <c r="L444" s="168"/>
      <c r="M444" s="168"/>
      <c r="N444" s="168"/>
    </row>
    <row r="445" spans="3:14" ht="14.1">
      <c r="C445" s="122"/>
      <c r="D445" s="158"/>
      <c r="E445" s="122"/>
      <c r="F445" s="122"/>
      <c r="G445" s="122"/>
      <c r="H445" s="168"/>
      <c r="I445" s="168"/>
      <c r="J445" s="168"/>
      <c r="K445" s="168"/>
      <c r="L445" s="168"/>
      <c r="M445" s="168"/>
      <c r="N445" s="168"/>
    </row>
    <row r="446" spans="3:14" ht="14.1">
      <c r="C446" s="122"/>
      <c r="D446" s="158"/>
      <c r="E446" s="122"/>
      <c r="F446" s="122"/>
      <c r="G446" s="122"/>
      <c r="H446" s="168"/>
      <c r="I446" s="168"/>
      <c r="J446" s="168"/>
      <c r="K446" s="168"/>
      <c r="L446" s="168"/>
      <c r="M446" s="168"/>
      <c r="N446" s="168"/>
    </row>
    <row r="447" spans="3:14" ht="14.1">
      <c r="C447" s="122"/>
      <c r="D447" s="158"/>
      <c r="E447" s="122"/>
      <c r="F447" s="122"/>
      <c r="G447" s="122"/>
      <c r="H447" s="168"/>
      <c r="I447" s="168"/>
      <c r="J447" s="168"/>
      <c r="K447" s="168"/>
      <c r="L447" s="168"/>
      <c r="M447" s="168"/>
      <c r="N447" s="168"/>
    </row>
    <row r="448" spans="3:14" ht="14.1">
      <c r="C448" s="122"/>
      <c r="D448" s="158"/>
      <c r="E448" s="122"/>
      <c r="F448" s="122"/>
      <c r="G448" s="122"/>
      <c r="H448" s="168"/>
      <c r="I448" s="168"/>
      <c r="J448" s="168"/>
      <c r="K448" s="168"/>
      <c r="L448" s="168"/>
      <c r="M448" s="168"/>
      <c r="N448" s="168"/>
    </row>
    <row r="449" spans="3:14" ht="14.1">
      <c r="C449" s="122"/>
      <c r="D449" s="158"/>
      <c r="E449" s="122"/>
      <c r="F449" s="122"/>
      <c r="G449" s="122"/>
      <c r="H449" s="168"/>
      <c r="I449" s="168"/>
      <c r="J449" s="168"/>
      <c r="K449" s="168"/>
      <c r="L449" s="168"/>
      <c r="M449" s="168"/>
      <c r="N449" s="168"/>
    </row>
    <row r="450" spans="3:14" ht="14.1">
      <c r="C450" s="122"/>
      <c r="D450" s="158"/>
      <c r="E450" s="122"/>
      <c r="F450" s="122"/>
      <c r="G450" s="122"/>
      <c r="H450" s="168"/>
      <c r="I450" s="168"/>
      <c r="J450" s="168"/>
      <c r="K450" s="168"/>
      <c r="L450" s="168"/>
      <c r="M450" s="168"/>
      <c r="N450" s="168"/>
    </row>
    <row r="451" spans="3:14" ht="14.1">
      <c r="C451" s="122"/>
      <c r="D451" s="158"/>
      <c r="E451" s="122"/>
      <c r="F451" s="122"/>
      <c r="G451" s="122"/>
      <c r="H451" s="168"/>
      <c r="I451" s="168"/>
      <c r="J451" s="168"/>
      <c r="K451" s="168"/>
      <c r="L451" s="168"/>
      <c r="M451" s="168"/>
      <c r="N451" s="168"/>
    </row>
    <row r="452" spans="3:14" ht="14.1">
      <c r="C452" s="122"/>
      <c r="D452" s="158"/>
      <c r="E452" s="122"/>
      <c r="F452" s="122"/>
      <c r="G452" s="122"/>
      <c r="H452" s="168"/>
      <c r="I452" s="168"/>
      <c r="J452" s="168"/>
      <c r="K452" s="168"/>
      <c r="L452" s="168"/>
      <c r="M452" s="168"/>
      <c r="N452" s="168"/>
    </row>
    <row r="453" spans="3:14" ht="14.1">
      <c r="C453" s="122"/>
      <c r="D453" s="158"/>
      <c r="E453" s="122"/>
      <c r="F453" s="122"/>
      <c r="G453" s="122"/>
      <c r="H453" s="168"/>
      <c r="I453" s="168"/>
      <c r="J453" s="168"/>
      <c r="K453" s="168"/>
      <c r="L453" s="168"/>
      <c r="M453" s="168"/>
      <c r="N453" s="168"/>
    </row>
    <row r="454" spans="3:14" ht="14.1">
      <c r="C454" s="122"/>
      <c r="D454" s="158"/>
      <c r="E454" s="122"/>
      <c r="F454" s="122"/>
      <c r="G454" s="122"/>
      <c r="H454" s="168"/>
      <c r="I454" s="168"/>
      <c r="J454" s="168"/>
      <c r="K454" s="168"/>
      <c r="L454" s="168"/>
      <c r="M454" s="168"/>
      <c r="N454" s="168"/>
    </row>
    <row r="455" spans="3:14" ht="14.1">
      <c r="C455" s="122"/>
      <c r="D455" s="158"/>
      <c r="E455" s="122"/>
      <c r="F455" s="122"/>
      <c r="G455" s="122"/>
      <c r="H455" s="168"/>
      <c r="I455" s="168"/>
      <c r="J455" s="168"/>
      <c r="K455" s="168"/>
      <c r="L455" s="168"/>
      <c r="M455" s="168"/>
      <c r="N455" s="168"/>
    </row>
    <row r="456" spans="3:14" ht="14.1">
      <c r="C456" s="122"/>
      <c r="D456" s="158"/>
      <c r="E456" s="122"/>
      <c r="F456" s="122"/>
      <c r="G456" s="122"/>
      <c r="H456" s="168"/>
      <c r="I456" s="168"/>
      <c r="J456" s="168"/>
      <c r="K456" s="168"/>
      <c r="L456" s="168"/>
      <c r="M456" s="168"/>
      <c r="N456" s="168"/>
    </row>
    <row r="457" spans="3:14" ht="14.1">
      <c r="C457" s="122"/>
      <c r="D457" s="158"/>
      <c r="E457" s="122"/>
      <c r="F457" s="122"/>
      <c r="G457" s="122"/>
      <c r="H457" s="168"/>
      <c r="I457" s="168"/>
      <c r="J457" s="168"/>
      <c r="K457" s="168"/>
      <c r="L457" s="168"/>
      <c r="M457" s="168"/>
      <c r="N457" s="168"/>
    </row>
    <row r="458" spans="3:14" ht="14.1">
      <c r="C458" s="122"/>
      <c r="D458" s="158"/>
      <c r="E458" s="122"/>
      <c r="F458" s="122"/>
      <c r="G458" s="122"/>
      <c r="H458" s="168"/>
      <c r="I458" s="168"/>
      <c r="J458" s="168"/>
      <c r="K458" s="168"/>
      <c r="L458" s="168"/>
      <c r="M458" s="168"/>
      <c r="N458" s="168"/>
    </row>
    <row r="459" spans="3:14" ht="14.1">
      <c r="C459" s="122"/>
      <c r="D459" s="158"/>
      <c r="E459" s="122"/>
      <c r="F459" s="122"/>
      <c r="G459" s="122"/>
      <c r="H459" s="168"/>
      <c r="I459" s="168"/>
      <c r="J459" s="168"/>
      <c r="K459" s="168"/>
      <c r="L459" s="168"/>
      <c r="M459" s="168"/>
      <c r="N459" s="168"/>
    </row>
    <row r="460" spans="3:14" ht="14.1">
      <c r="C460" s="122"/>
      <c r="D460" s="158"/>
      <c r="E460" s="122"/>
      <c r="F460" s="122"/>
      <c r="G460" s="122"/>
      <c r="H460" s="168"/>
      <c r="I460" s="168"/>
      <c r="J460" s="168"/>
      <c r="K460" s="168"/>
      <c r="L460" s="168"/>
      <c r="M460" s="168"/>
      <c r="N460" s="168"/>
    </row>
    <row r="461" spans="3:14" ht="14.1">
      <c r="C461" s="122"/>
      <c r="D461" s="158"/>
      <c r="E461" s="122"/>
      <c r="F461" s="122"/>
      <c r="G461" s="122"/>
      <c r="H461" s="168"/>
      <c r="I461" s="168"/>
      <c r="J461" s="168"/>
      <c r="K461" s="168"/>
      <c r="L461" s="168"/>
      <c r="M461" s="168"/>
      <c r="N461" s="168"/>
    </row>
    <row r="462" spans="3:14" ht="14.1">
      <c r="C462" s="122"/>
      <c r="D462" s="158"/>
      <c r="E462" s="122"/>
      <c r="F462" s="122"/>
      <c r="G462" s="122"/>
      <c r="H462" s="168"/>
      <c r="I462" s="168"/>
      <c r="J462" s="168"/>
      <c r="K462" s="168"/>
      <c r="L462" s="168"/>
      <c r="M462" s="168"/>
      <c r="N462" s="168"/>
    </row>
    <row r="463" spans="3:14" ht="14.1">
      <c r="C463" s="122"/>
      <c r="D463" s="158"/>
      <c r="E463" s="122"/>
      <c r="F463" s="122"/>
      <c r="G463" s="122"/>
      <c r="H463" s="168"/>
      <c r="I463" s="168"/>
      <c r="J463" s="168"/>
      <c r="K463" s="168"/>
      <c r="L463" s="168"/>
      <c r="M463" s="168"/>
      <c r="N463" s="168"/>
    </row>
    <row r="464" spans="3:14" ht="14.1">
      <c r="C464" s="122"/>
      <c r="D464" s="158"/>
      <c r="E464" s="122"/>
      <c r="F464" s="122"/>
      <c r="G464" s="122"/>
      <c r="H464" s="168"/>
      <c r="I464" s="168"/>
      <c r="J464" s="168"/>
      <c r="K464" s="168"/>
      <c r="L464" s="168"/>
      <c r="M464" s="168"/>
      <c r="N464" s="168"/>
    </row>
    <row r="465" spans="3:14" ht="14.1">
      <c r="C465" s="122"/>
      <c r="D465" s="158"/>
      <c r="E465" s="122"/>
      <c r="F465" s="122"/>
      <c r="G465" s="122"/>
      <c r="H465" s="168"/>
      <c r="I465" s="168"/>
      <c r="J465" s="168"/>
      <c r="K465" s="168"/>
      <c r="L465" s="168"/>
      <c r="M465" s="168"/>
      <c r="N465" s="168"/>
    </row>
    <row r="466" spans="3:14" ht="14.1">
      <c r="C466" s="122"/>
      <c r="D466" s="158"/>
      <c r="E466" s="122"/>
      <c r="F466" s="122"/>
      <c r="G466" s="122"/>
      <c r="H466" s="168"/>
      <c r="I466" s="168"/>
      <c r="J466" s="168"/>
      <c r="K466" s="168"/>
      <c r="L466" s="168"/>
      <c r="M466" s="168"/>
      <c r="N466" s="168"/>
    </row>
    <row r="467" spans="3:14" ht="14.1">
      <c r="C467" s="122"/>
      <c r="D467" s="158"/>
      <c r="E467" s="122"/>
      <c r="F467" s="122"/>
      <c r="G467" s="122"/>
      <c r="H467" s="168"/>
      <c r="I467" s="168"/>
      <c r="J467" s="168"/>
      <c r="K467" s="168"/>
      <c r="L467" s="168"/>
      <c r="M467" s="168"/>
      <c r="N467" s="168"/>
    </row>
    <row r="468" spans="3:14" ht="14.1">
      <c r="C468" s="122"/>
      <c r="D468" s="158"/>
      <c r="E468" s="122"/>
      <c r="F468" s="122"/>
      <c r="G468" s="122"/>
      <c r="H468" s="168"/>
      <c r="I468" s="168"/>
      <c r="J468" s="168"/>
      <c r="K468" s="168"/>
      <c r="L468" s="168"/>
      <c r="M468" s="168"/>
      <c r="N468" s="168"/>
    </row>
    <row r="469" spans="3:14" ht="14.1">
      <c r="C469" s="122"/>
      <c r="D469" s="158"/>
      <c r="E469" s="122"/>
      <c r="F469" s="122"/>
      <c r="G469" s="122"/>
      <c r="H469" s="168"/>
      <c r="I469" s="168"/>
      <c r="J469" s="168"/>
      <c r="K469" s="168"/>
      <c r="L469" s="168"/>
      <c r="M469" s="168"/>
      <c r="N469" s="168"/>
    </row>
    <row r="470" spans="3:14" ht="14.1">
      <c r="C470" s="122"/>
      <c r="D470" s="158"/>
      <c r="E470" s="122"/>
      <c r="F470" s="122"/>
      <c r="G470" s="122"/>
      <c r="H470" s="168"/>
      <c r="I470" s="168"/>
      <c r="J470" s="168"/>
      <c r="K470" s="168"/>
      <c r="L470" s="168"/>
      <c r="M470" s="168"/>
      <c r="N470" s="168"/>
    </row>
    <row r="471" spans="3:14" ht="14.1">
      <c r="C471" s="122"/>
      <c r="D471" s="158"/>
      <c r="E471" s="122"/>
      <c r="F471" s="122"/>
      <c r="G471" s="122"/>
      <c r="H471" s="168"/>
      <c r="I471" s="168"/>
      <c r="J471" s="168"/>
      <c r="K471" s="168"/>
      <c r="L471" s="168"/>
      <c r="M471" s="168"/>
      <c r="N471" s="168"/>
    </row>
    <row r="472" spans="3:14" ht="14.1">
      <c r="C472" s="122"/>
      <c r="D472" s="158"/>
      <c r="E472" s="122"/>
      <c r="F472" s="122"/>
      <c r="G472" s="122"/>
      <c r="H472" s="168"/>
      <c r="I472" s="168"/>
      <c r="J472" s="168"/>
      <c r="K472" s="168"/>
      <c r="L472" s="168"/>
      <c r="M472" s="168"/>
      <c r="N472" s="168"/>
    </row>
    <row r="473" spans="3:14" ht="14.1">
      <c r="C473" s="122"/>
      <c r="D473" s="158"/>
      <c r="E473" s="122"/>
      <c r="F473" s="122"/>
      <c r="G473" s="122"/>
      <c r="H473" s="168"/>
      <c r="I473" s="168"/>
      <c r="J473" s="168"/>
      <c r="K473" s="168"/>
      <c r="L473" s="168"/>
      <c r="M473" s="168"/>
      <c r="N473" s="168"/>
    </row>
    <row r="474" spans="3:14" ht="14.1">
      <c r="C474" s="122"/>
      <c r="D474" s="158"/>
      <c r="E474" s="122"/>
      <c r="F474" s="122"/>
      <c r="G474" s="122"/>
      <c r="H474" s="168"/>
      <c r="I474" s="168"/>
      <c r="J474" s="168"/>
      <c r="K474" s="168"/>
      <c r="L474" s="168"/>
      <c r="M474" s="168"/>
      <c r="N474" s="168"/>
    </row>
    <row r="475" spans="3:14" ht="14.1">
      <c r="C475" s="122"/>
      <c r="D475" s="158"/>
      <c r="E475" s="122"/>
      <c r="F475" s="122"/>
      <c r="G475" s="122"/>
      <c r="H475" s="168"/>
      <c r="I475" s="168"/>
      <c r="J475" s="168"/>
      <c r="K475" s="168"/>
      <c r="L475" s="168"/>
      <c r="M475" s="168"/>
      <c r="N475" s="168"/>
    </row>
    <row r="476" spans="3:14" ht="14.1">
      <c r="C476" s="122"/>
      <c r="D476" s="158"/>
      <c r="E476" s="122"/>
      <c r="F476" s="122"/>
      <c r="G476" s="122"/>
      <c r="H476" s="168"/>
      <c r="I476" s="168"/>
      <c r="J476" s="168"/>
      <c r="K476" s="168"/>
      <c r="L476" s="168"/>
      <c r="M476" s="168"/>
      <c r="N476" s="168"/>
    </row>
    <row r="477" spans="3:14" ht="14.1">
      <c r="C477" s="122"/>
      <c r="D477" s="158"/>
      <c r="E477" s="122"/>
      <c r="F477" s="122"/>
      <c r="G477" s="122"/>
      <c r="H477" s="168"/>
      <c r="I477" s="168"/>
      <c r="J477" s="168"/>
      <c r="K477" s="168"/>
      <c r="L477" s="168"/>
      <c r="M477" s="168"/>
      <c r="N477" s="168"/>
    </row>
    <row r="478" spans="3:14" ht="14.1">
      <c r="C478" s="122"/>
      <c r="D478" s="158"/>
      <c r="E478" s="122"/>
      <c r="F478" s="122"/>
      <c r="G478" s="122"/>
      <c r="H478" s="168"/>
      <c r="I478" s="168"/>
      <c r="J478" s="168"/>
      <c r="K478" s="168"/>
      <c r="L478" s="168"/>
      <c r="M478" s="168"/>
      <c r="N478" s="168"/>
    </row>
    <row r="479" spans="3:14" ht="14.1">
      <c r="C479" s="122"/>
      <c r="D479" s="158"/>
      <c r="E479" s="122"/>
      <c r="F479" s="122"/>
      <c r="G479" s="122"/>
      <c r="H479" s="168"/>
      <c r="I479" s="168"/>
      <c r="J479" s="168"/>
      <c r="K479" s="168"/>
      <c r="L479" s="168"/>
      <c r="M479" s="168"/>
      <c r="N479" s="168"/>
    </row>
    <row r="480" spans="3:14" ht="14.1">
      <c r="C480" s="122"/>
      <c r="D480" s="158"/>
      <c r="E480" s="122"/>
      <c r="F480" s="122"/>
      <c r="G480" s="122"/>
      <c r="H480" s="168"/>
      <c r="I480" s="168"/>
      <c r="J480" s="168"/>
      <c r="K480" s="168"/>
      <c r="L480" s="168"/>
      <c r="M480" s="168"/>
      <c r="N480" s="168"/>
    </row>
    <row r="481" spans="3:14" ht="14.1">
      <c r="C481" s="122"/>
      <c r="D481" s="158"/>
      <c r="E481" s="122"/>
      <c r="F481" s="122"/>
      <c r="G481" s="122"/>
      <c r="H481" s="168"/>
      <c r="I481" s="168"/>
      <c r="J481" s="168"/>
      <c r="K481" s="168"/>
      <c r="L481" s="168"/>
      <c r="M481" s="168"/>
      <c r="N481" s="168"/>
    </row>
    <row r="482" spans="3:14" ht="14.1">
      <c r="C482" s="122"/>
      <c r="D482" s="158"/>
      <c r="E482" s="122"/>
      <c r="F482" s="122"/>
      <c r="G482" s="122"/>
      <c r="H482" s="168"/>
      <c r="I482" s="168"/>
      <c r="J482" s="168"/>
      <c r="K482" s="168"/>
      <c r="L482" s="168"/>
      <c r="M482" s="168"/>
      <c r="N482" s="168"/>
    </row>
    <row r="483" spans="3:14" ht="14.1">
      <c r="C483" s="122"/>
      <c r="D483" s="158"/>
      <c r="E483" s="122"/>
      <c r="F483" s="122"/>
      <c r="G483" s="122"/>
      <c r="H483" s="168"/>
      <c r="I483" s="168"/>
      <c r="J483" s="168"/>
      <c r="K483" s="168"/>
      <c r="L483" s="168"/>
      <c r="M483" s="168"/>
      <c r="N483" s="168"/>
    </row>
    <row r="484" spans="3:14" ht="14.1">
      <c r="C484" s="122"/>
      <c r="D484" s="158"/>
      <c r="E484" s="122"/>
      <c r="F484" s="122"/>
      <c r="G484" s="122"/>
      <c r="H484" s="168"/>
      <c r="I484" s="168"/>
      <c r="J484" s="168"/>
      <c r="K484" s="168"/>
      <c r="L484" s="168"/>
      <c r="M484" s="168"/>
      <c r="N484" s="168"/>
    </row>
    <row r="485" spans="3:14" ht="14.1">
      <c r="C485" s="122"/>
      <c r="D485" s="158"/>
      <c r="E485" s="122"/>
      <c r="F485" s="122"/>
      <c r="G485" s="122"/>
      <c r="H485" s="168"/>
      <c r="I485" s="168"/>
      <c r="J485" s="168"/>
      <c r="K485" s="168"/>
      <c r="L485" s="168"/>
      <c r="M485" s="168"/>
      <c r="N485" s="168"/>
    </row>
    <row r="486" spans="3:14" ht="14.1">
      <c r="C486" s="122"/>
      <c r="D486" s="158"/>
      <c r="E486" s="122"/>
      <c r="F486" s="122"/>
      <c r="G486" s="122"/>
      <c r="H486" s="168"/>
      <c r="I486" s="168"/>
      <c r="J486" s="168"/>
      <c r="K486" s="168"/>
      <c r="L486" s="168"/>
      <c r="M486" s="168"/>
      <c r="N486" s="168"/>
    </row>
    <row r="487" spans="3:14" ht="14.1">
      <c r="C487" s="122"/>
      <c r="D487" s="158"/>
      <c r="E487" s="122"/>
      <c r="F487" s="122"/>
      <c r="G487" s="122"/>
      <c r="H487" s="168"/>
      <c r="I487" s="168"/>
      <c r="J487" s="168"/>
      <c r="K487" s="168"/>
      <c r="L487" s="168"/>
      <c r="M487" s="168"/>
      <c r="N487" s="168"/>
    </row>
    <row r="488" spans="3:14" ht="14.1">
      <c r="C488" s="122"/>
      <c r="D488" s="158"/>
      <c r="E488" s="122"/>
      <c r="F488" s="122"/>
      <c r="G488" s="122"/>
      <c r="H488" s="168"/>
      <c r="I488" s="168"/>
      <c r="J488" s="168"/>
      <c r="K488" s="168"/>
      <c r="L488" s="168"/>
      <c r="M488" s="168"/>
      <c r="N488" s="168"/>
    </row>
    <row r="489" spans="3:14" ht="14.1">
      <c r="C489" s="122"/>
      <c r="D489" s="158"/>
      <c r="E489" s="122"/>
      <c r="F489" s="122"/>
      <c r="G489" s="122"/>
      <c r="H489" s="168"/>
      <c r="I489" s="168"/>
      <c r="J489" s="168"/>
      <c r="K489" s="168"/>
      <c r="L489" s="168"/>
      <c r="M489" s="168"/>
      <c r="N489" s="168"/>
    </row>
    <row r="490" spans="3:14" ht="14.1">
      <c r="C490" s="122"/>
      <c r="D490" s="158"/>
      <c r="E490" s="122"/>
      <c r="F490" s="122"/>
      <c r="G490" s="122"/>
      <c r="H490" s="168"/>
      <c r="I490" s="168"/>
      <c r="J490" s="168"/>
      <c r="K490" s="168"/>
      <c r="L490" s="168"/>
      <c r="M490" s="168"/>
      <c r="N490" s="168"/>
    </row>
    <row r="491" spans="3:14" ht="14.1">
      <c r="C491" s="122"/>
      <c r="D491" s="158"/>
      <c r="E491" s="122"/>
      <c r="F491" s="122"/>
      <c r="G491" s="122"/>
      <c r="H491" s="168"/>
      <c r="I491" s="168"/>
      <c r="J491" s="168"/>
      <c r="K491" s="168"/>
      <c r="L491" s="168"/>
      <c r="M491" s="168"/>
      <c r="N491" s="168"/>
    </row>
    <row r="492" spans="3:14" ht="14.1">
      <c r="C492" s="122"/>
      <c r="D492" s="158"/>
      <c r="E492" s="122"/>
      <c r="F492" s="122"/>
      <c r="G492" s="122"/>
      <c r="H492" s="168"/>
      <c r="I492" s="168"/>
      <c r="J492" s="168"/>
      <c r="K492" s="168"/>
      <c r="L492" s="168"/>
      <c r="M492" s="168"/>
      <c r="N492" s="168"/>
    </row>
    <row r="493" spans="3:14" ht="14.1">
      <c r="C493" s="122"/>
      <c r="D493" s="158"/>
      <c r="E493" s="122"/>
      <c r="F493" s="122"/>
      <c r="G493" s="122"/>
      <c r="H493" s="168"/>
      <c r="I493" s="168"/>
      <c r="J493" s="168"/>
      <c r="K493" s="168"/>
      <c r="L493" s="168"/>
      <c r="M493" s="168"/>
      <c r="N493" s="168"/>
    </row>
    <row r="494" spans="3:14" ht="14.1">
      <c r="C494" s="122"/>
      <c r="D494" s="158"/>
      <c r="E494" s="122"/>
      <c r="F494" s="122"/>
      <c r="G494" s="122"/>
      <c r="H494" s="168"/>
      <c r="I494" s="168"/>
      <c r="J494" s="168"/>
      <c r="K494" s="168"/>
      <c r="L494" s="168"/>
      <c r="M494" s="168"/>
      <c r="N494" s="168"/>
    </row>
    <row r="495" spans="3:14" ht="14.1">
      <c r="C495" s="122"/>
      <c r="D495" s="158"/>
      <c r="E495" s="122"/>
      <c r="F495" s="122"/>
      <c r="G495" s="122"/>
      <c r="H495" s="168"/>
      <c r="I495" s="168"/>
      <c r="J495" s="168"/>
      <c r="K495" s="168"/>
      <c r="L495" s="168"/>
      <c r="M495" s="168"/>
      <c r="N495" s="168"/>
    </row>
    <row r="496" spans="3:14" ht="14.1">
      <c r="C496" s="122"/>
      <c r="D496" s="158"/>
      <c r="E496" s="122"/>
      <c r="F496" s="122"/>
      <c r="G496" s="122"/>
      <c r="H496" s="168"/>
      <c r="I496" s="168"/>
      <c r="J496" s="168"/>
      <c r="K496" s="168"/>
      <c r="L496" s="168"/>
      <c r="M496" s="168"/>
      <c r="N496" s="168"/>
    </row>
    <row r="497" spans="3:14" ht="14.1">
      <c r="C497" s="122"/>
      <c r="D497" s="158"/>
      <c r="E497" s="122"/>
      <c r="F497" s="122"/>
      <c r="G497" s="122"/>
      <c r="H497" s="168"/>
      <c r="I497" s="168"/>
      <c r="J497" s="168"/>
      <c r="K497" s="168"/>
      <c r="L497" s="168"/>
      <c r="M497" s="168"/>
      <c r="N497" s="168"/>
    </row>
    <row r="498" spans="3:14" ht="14.1">
      <c r="C498" s="122"/>
      <c r="D498" s="158"/>
      <c r="E498" s="122"/>
      <c r="F498" s="122"/>
      <c r="G498" s="122"/>
      <c r="H498" s="168"/>
      <c r="I498" s="168"/>
      <c r="J498" s="168"/>
      <c r="K498" s="168"/>
      <c r="L498" s="168"/>
      <c r="M498" s="168"/>
      <c r="N498" s="168"/>
    </row>
    <row r="499" spans="3:14" ht="14.1">
      <c r="C499" s="122"/>
      <c r="D499" s="158"/>
      <c r="E499" s="122"/>
      <c r="F499" s="122"/>
      <c r="G499" s="122"/>
      <c r="H499" s="168"/>
      <c r="I499" s="168"/>
      <c r="J499" s="168"/>
      <c r="K499" s="168"/>
      <c r="L499" s="168"/>
      <c r="M499" s="168"/>
      <c r="N499" s="168"/>
    </row>
    <row r="500" spans="3:14" ht="14.1">
      <c r="C500" s="122"/>
      <c r="D500" s="158"/>
      <c r="E500" s="122"/>
      <c r="F500" s="122"/>
      <c r="G500" s="122"/>
      <c r="H500" s="168"/>
      <c r="I500" s="168"/>
      <c r="J500" s="168"/>
      <c r="K500" s="168"/>
      <c r="L500" s="168"/>
      <c r="M500" s="168"/>
      <c r="N500" s="168"/>
    </row>
    <row r="501" spans="3:14" ht="14.1">
      <c r="C501" s="122"/>
      <c r="D501" s="158"/>
      <c r="E501" s="122"/>
      <c r="F501" s="122"/>
      <c r="G501" s="122"/>
      <c r="H501" s="168"/>
      <c r="I501" s="168"/>
      <c r="J501" s="168"/>
      <c r="K501" s="168"/>
      <c r="L501" s="168"/>
      <c r="M501" s="168"/>
      <c r="N501" s="168"/>
    </row>
    <row r="502" spans="3:14" ht="14.1">
      <c r="C502" s="122"/>
      <c r="D502" s="158"/>
      <c r="E502" s="122"/>
      <c r="F502" s="122"/>
      <c r="G502" s="122"/>
      <c r="H502" s="168"/>
      <c r="I502" s="168"/>
      <c r="J502" s="168"/>
      <c r="K502" s="168"/>
      <c r="L502" s="168"/>
      <c r="M502" s="168"/>
      <c r="N502" s="168"/>
    </row>
    <row r="503" spans="3:14" ht="14.1">
      <c r="C503" s="122"/>
      <c r="D503" s="158"/>
      <c r="E503" s="122"/>
      <c r="F503" s="122"/>
      <c r="G503" s="122"/>
      <c r="H503" s="168"/>
      <c r="I503" s="168"/>
      <c r="J503" s="168"/>
      <c r="K503" s="168"/>
      <c r="L503" s="168"/>
      <c r="M503" s="168"/>
      <c r="N503" s="168"/>
    </row>
    <row r="504" spans="3:14" ht="14.1">
      <c r="C504" s="122"/>
      <c r="D504" s="158"/>
      <c r="E504" s="122"/>
      <c r="F504" s="122"/>
      <c r="G504" s="122"/>
      <c r="H504" s="168"/>
      <c r="I504" s="168"/>
      <c r="J504" s="168"/>
      <c r="K504" s="168"/>
      <c r="L504" s="168"/>
      <c r="M504" s="168"/>
      <c r="N504" s="168"/>
    </row>
    <row r="505" spans="3:14" ht="14.1">
      <c r="C505" s="122"/>
      <c r="D505" s="158"/>
      <c r="E505" s="122"/>
      <c r="F505" s="122"/>
      <c r="G505" s="122"/>
      <c r="H505" s="168"/>
      <c r="I505" s="168"/>
      <c r="J505" s="168"/>
      <c r="K505" s="168"/>
      <c r="L505" s="168"/>
      <c r="M505" s="168"/>
      <c r="N505" s="168"/>
    </row>
    <row r="506" spans="3:14" ht="14.1">
      <c r="C506" s="122"/>
      <c r="D506" s="158"/>
      <c r="E506" s="122"/>
      <c r="F506" s="122"/>
      <c r="G506" s="122"/>
      <c r="H506" s="168"/>
      <c r="I506" s="168"/>
      <c r="J506" s="168"/>
      <c r="K506" s="168"/>
      <c r="L506" s="168"/>
      <c r="M506" s="168"/>
      <c r="N506" s="168"/>
    </row>
    <row r="507" spans="3:14" ht="14.1">
      <c r="C507" s="122"/>
      <c r="D507" s="158"/>
      <c r="E507" s="122"/>
      <c r="F507" s="122"/>
      <c r="G507" s="122"/>
      <c r="H507" s="168"/>
      <c r="I507" s="168"/>
      <c r="J507" s="168"/>
      <c r="K507" s="168"/>
      <c r="L507" s="168"/>
      <c r="M507" s="168"/>
      <c r="N507" s="168"/>
    </row>
    <row r="508" spans="3:14" ht="14.1">
      <c r="C508" s="122"/>
      <c r="D508" s="158"/>
      <c r="E508" s="122"/>
      <c r="F508" s="122"/>
      <c r="G508" s="122"/>
      <c r="H508" s="168"/>
      <c r="I508" s="168"/>
      <c r="J508" s="168"/>
      <c r="K508" s="168"/>
      <c r="L508" s="168"/>
      <c r="M508" s="168"/>
      <c r="N508" s="168"/>
    </row>
    <row r="509" spans="3:14" ht="14.1">
      <c r="C509" s="122"/>
      <c r="D509" s="158"/>
      <c r="E509" s="122"/>
      <c r="F509" s="122"/>
      <c r="G509" s="122"/>
      <c r="H509" s="168"/>
      <c r="I509" s="168"/>
      <c r="J509" s="168"/>
      <c r="K509" s="168"/>
      <c r="L509" s="168"/>
      <c r="M509" s="168"/>
      <c r="N509" s="168"/>
    </row>
    <row r="510" spans="3:14" ht="14.1">
      <c r="C510" s="122"/>
      <c r="D510" s="158"/>
      <c r="E510" s="122"/>
      <c r="F510" s="122"/>
      <c r="G510" s="122"/>
      <c r="H510" s="168"/>
      <c r="I510" s="168"/>
      <c r="J510" s="168"/>
      <c r="K510" s="168"/>
      <c r="L510" s="168"/>
      <c r="M510" s="168"/>
      <c r="N510" s="168"/>
    </row>
    <row r="511" spans="3:14" ht="14.1">
      <c r="C511" s="122"/>
      <c r="D511" s="158"/>
      <c r="E511" s="122"/>
      <c r="F511" s="122"/>
      <c r="G511" s="122"/>
      <c r="H511" s="168"/>
      <c r="I511" s="168"/>
      <c r="J511" s="168"/>
      <c r="K511" s="168"/>
      <c r="L511" s="168"/>
      <c r="M511" s="168"/>
      <c r="N511" s="168"/>
    </row>
    <row r="512" spans="3:14" ht="14.1">
      <c r="C512" s="122"/>
      <c r="D512" s="158"/>
      <c r="E512" s="122"/>
      <c r="F512" s="122"/>
      <c r="G512" s="122"/>
      <c r="H512" s="168"/>
      <c r="I512" s="168"/>
      <c r="J512" s="168"/>
      <c r="K512" s="168"/>
      <c r="L512" s="168"/>
      <c r="M512" s="168"/>
      <c r="N512" s="168"/>
    </row>
    <row r="513" spans="3:14" ht="14.1">
      <c r="C513" s="122"/>
      <c r="D513" s="158"/>
      <c r="E513" s="122"/>
      <c r="F513" s="122"/>
      <c r="G513" s="122"/>
      <c r="H513" s="168"/>
      <c r="I513" s="168"/>
      <c r="J513" s="168"/>
      <c r="K513" s="168"/>
      <c r="L513" s="168"/>
      <c r="M513" s="168"/>
      <c r="N513" s="168"/>
    </row>
    <row r="514" spans="3:14" ht="14.1">
      <c r="C514" s="122"/>
      <c r="D514" s="158"/>
      <c r="E514" s="122"/>
      <c r="F514" s="122"/>
      <c r="G514" s="122"/>
      <c r="H514" s="168"/>
      <c r="I514" s="168"/>
      <c r="J514" s="168"/>
      <c r="K514" s="168"/>
      <c r="L514" s="168"/>
      <c r="M514" s="168"/>
      <c r="N514" s="168"/>
    </row>
    <row r="515" spans="3:14" ht="14.1">
      <c r="C515" s="122"/>
      <c r="D515" s="158"/>
      <c r="E515" s="122"/>
      <c r="F515" s="122"/>
      <c r="G515" s="122"/>
      <c r="H515" s="168"/>
      <c r="I515" s="168"/>
      <c r="J515" s="168"/>
      <c r="K515" s="168"/>
      <c r="L515" s="168"/>
      <c r="M515" s="168"/>
      <c r="N515" s="168"/>
    </row>
    <row r="516" spans="3:14" ht="14.1">
      <c r="C516" s="122"/>
      <c r="D516" s="158"/>
      <c r="E516" s="122"/>
      <c r="F516" s="122"/>
      <c r="G516" s="122"/>
      <c r="H516" s="168"/>
      <c r="I516" s="168"/>
      <c r="J516" s="168"/>
      <c r="K516" s="168"/>
      <c r="L516" s="168"/>
      <c r="M516" s="168"/>
      <c r="N516" s="168"/>
    </row>
    <row r="517" spans="3:14" ht="14.1">
      <c r="C517" s="122"/>
      <c r="D517" s="158"/>
      <c r="E517" s="122"/>
      <c r="F517" s="122"/>
      <c r="G517" s="122"/>
      <c r="H517" s="168"/>
      <c r="I517" s="168"/>
      <c r="J517" s="168"/>
      <c r="K517" s="168"/>
      <c r="L517" s="168"/>
      <c r="M517" s="168"/>
      <c r="N517" s="168"/>
    </row>
    <row r="518" spans="3:14" ht="14.1">
      <c r="C518" s="122"/>
      <c r="D518" s="158"/>
      <c r="E518" s="122"/>
      <c r="F518" s="122"/>
      <c r="G518" s="122"/>
      <c r="H518" s="168"/>
      <c r="I518" s="168"/>
      <c r="J518" s="168"/>
      <c r="K518" s="168"/>
      <c r="L518" s="168"/>
      <c r="M518" s="168"/>
      <c r="N518" s="168"/>
    </row>
    <row r="519" spans="3:14" ht="14.1">
      <c r="C519" s="122"/>
      <c r="D519" s="158"/>
      <c r="E519" s="122"/>
      <c r="F519" s="122"/>
      <c r="G519" s="122"/>
      <c r="H519" s="168"/>
      <c r="I519" s="168"/>
      <c r="J519" s="168"/>
      <c r="K519" s="168"/>
      <c r="L519" s="168"/>
      <c r="M519" s="168"/>
      <c r="N519" s="168"/>
    </row>
    <row r="520" spans="3:14" ht="14.1">
      <c r="C520" s="122"/>
      <c r="D520" s="158"/>
      <c r="E520" s="122"/>
      <c r="F520" s="122"/>
      <c r="G520" s="122"/>
      <c r="H520" s="168"/>
      <c r="I520" s="168"/>
      <c r="J520" s="168"/>
      <c r="K520" s="168"/>
      <c r="L520" s="168"/>
      <c r="M520" s="168"/>
      <c r="N520" s="168"/>
    </row>
    <row r="521" spans="3:14" ht="14.1">
      <c r="C521" s="122"/>
      <c r="D521" s="158"/>
      <c r="E521" s="122"/>
      <c r="F521" s="122"/>
      <c r="G521" s="122"/>
      <c r="H521" s="168"/>
      <c r="I521" s="168"/>
      <c r="J521" s="168"/>
      <c r="K521" s="168"/>
      <c r="L521" s="168"/>
      <c r="M521" s="168"/>
      <c r="N521" s="168"/>
    </row>
    <row r="522" spans="3:14" ht="14.1">
      <c r="C522" s="122"/>
      <c r="D522" s="158"/>
      <c r="E522" s="122"/>
      <c r="F522" s="122"/>
      <c r="G522" s="122"/>
      <c r="H522" s="168"/>
      <c r="I522" s="168"/>
      <c r="J522" s="168"/>
      <c r="K522" s="168"/>
      <c r="L522" s="168"/>
      <c r="M522" s="168"/>
      <c r="N522" s="168"/>
    </row>
    <row r="523" spans="3:14" ht="14.1">
      <c r="C523" s="122"/>
      <c r="D523" s="158"/>
      <c r="E523" s="122"/>
      <c r="F523" s="122"/>
      <c r="G523" s="122"/>
      <c r="H523" s="168"/>
      <c r="I523" s="168"/>
      <c r="J523" s="168"/>
      <c r="K523" s="168"/>
      <c r="L523" s="168"/>
      <c r="M523" s="168"/>
      <c r="N523" s="168"/>
    </row>
    <row r="524" spans="3:14" ht="14.1">
      <c r="C524" s="122"/>
      <c r="D524" s="158"/>
      <c r="E524" s="122"/>
      <c r="F524" s="122"/>
      <c r="G524" s="122"/>
      <c r="H524" s="168"/>
      <c r="I524" s="168"/>
      <c r="J524" s="168"/>
      <c r="K524" s="168"/>
      <c r="L524" s="168"/>
      <c r="M524" s="168"/>
      <c r="N524" s="168"/>
    </row>
    <row r="525" spans="3:14" ht="14.1">
      <c r="C525" s="122"/>
      <c r="D525" s="158"/>
      <c r="E525" s="122"/>
      <c r="F525" s="122"/>
      <c r="G525" s="122"/>
      <c r="H525" s="168"/>
      <c r="I525" s="168"/>
      <c r="J525" s="168"/>
      <c r="K525" s="168"/>
      <c r="L525" s="168"/>
      <c r="M525" s="168"/>
      <c r="N525" s="168"/>
    </row>
    <row r="526" spans="3:14" ht="14.1">
      <c r="C526" s="122"/>
      <c r="D526" s="158"/>
      <c r="E526" s="122"/>
      <c r="F526" s="122"/>
      <c r="G526" s="122"/>
      <c r="H526" s="168"/>
      <c r="I526" s="168"/>
      <c r="J526" s="168"/>
      <c r="K526" s="168"/>
      <c r="L526" s="168"/>
      <c r="M526" s="168"/>
      <c r="N526" s="168"/>
    </row>
    <row r="527" spans="3:14" ht="14.1">
      <c r="C527" s="122"/>
      <c r="D527" s="158"/>
      <c r="E527" s="122"/>
      <c r="F527" s="122"/>
      <c r="G527" s="122"/>
      <c r="H527" s="168"/>
      <c r="I527" s="168"/>
      <c r="J527" s="168"/>
      <c r="K527" s="168"/>
      <c r="L527" s="168"/>
      <c r="M527" s="168"/>
      <c r="N527" s="168"/>
    </row>
    <row r="528" spans="3:14" ht="14.1">
      <c r="C528" s="122"/>
      <c r="D528" s="158"/>
      <c r="E528" s="122"/>
      <c r="F528" s="122"/>
      <c r="G528" s="122"/>
      <c r="H528" s="168"/>
      <c r="I528" s="168"/>
      <c r="J528" s="168"/>
      <c r="K528" s="168"/>
      <c r="L528" s="168"/>
      <c r="M528" s="168"/>
      <c r="N528" s="168"/>
    </row>
    <row r="529" spans="3:14" ht="14.1">
      <c r="C529" s="122"/>
      <c r="D529" s="158"/>
      <c r="E529" s="122"/>
      <c r="F529" s="122"/>
      <c r="G529" s="122"/>
      <c r="H529" s="168"/>
      <c r="I529" s="168"/>
      <c r="J529" s="168"/>
      <c r="K529" s="168"/>
      <c r="L529" s="168"/>
      <c r="M529" s="168"/>
      <c r="N529" s="168"/>
    </row>
    <row r="530" spans="3:14" ht="14.1">
      <c r="C530" s="122"/>
      <c r="D530" s="158"/>
      <c r="E530" s="122"/>
      <c r="F530" s="122"/>
      <c r="G530" s="122"/>
      <c r="H530" s="168"/>
      <c r="I530" s="168"/>
      <c r="J530" s="168"/>
      <c r="K530" s="168"/>
      <c r="L530" s="168"/>
      <c r="M530" s="168"/>
      <c r="N530" s="168"/>
    </row>
    <row r="531" spans="3:14" ht="14.1">
      <c r="C531" s="122"/>
      <c r="D531" s="158"/>
      <c r="E531" s="122"/>
      <c r="F531" s="122"/>
      <c r="G531" s="122"/>
      <c r="H531" s="168"/>
      <c r="I531" s="168"/>
      <c r="J531" s="168"/>
      <c r="K531" s="168"/>
      <c r="L531" s="168"/>
      <c r="M531" s="168"/>
      <c r="N531" s="168"/>
    </row>
    <row r="532" spans="3:14" ht="14.1">
      <c r="C532" s="122"/>
      <c r="D532" s="158"/>
      <c r="E532" s="122"/>
      <c r="F532" s="122"/>
      <c r="G532" s="122"/>
      <c r="H532" s="168"/>
      <c r="I532" s="168"/>
      <c r="J532" s="168"/>
      <c r="K532" s="168"/>
      <c r="L532" s="168"/>
      <c r="M532" s="168"/>
      <c r="N532" s="168"/>
    </row>
    <row r="533" spans="3:14" ht="14.1">
      <c r="C533" s="122"/>
      <c r="D533" s="158"/>
      <c r="E533" s="122"/>
      <c r="F533" s="122"/>
      <c r="G533" s="122"/>
      <c r="H533" s="168"/>
      <c r="I533" s="168"/>
      <c r="J533" s="168"/>
      <c r="K533" s="168"/>
      <c r="L533" s="168"/>
      <c r="M533" s="168"/>
      <c r="N533" s="168"/>
    </row>
    <row r="534" spans="3:14" ht="14.1">
      <c r="C534" s="122"/>
      <c r="D534" s="158"/>
      <c r="E534" s="122"/>
      <c r="F534" s="122"/>
      <c r="G534" s="122"/>
      <c r="H534" s="168"/>
      <c r="I534" s="168"/>
      <c r="J534" s="168"/>
      <c r="K534" s="168"/>
      <c r="L534" s="168"/>
      <c r="M534" s="168"/>
      <c r="N534" s="168"/>
    </row>
    <row r="535" spans="3:14" ht="14.1">
      <c r="C535" s="122"/>
      <c r="D535" s="158"/>
      <c r="E535" s="122"/>
      <c r="F535" s="122"/>
      <c r="G535" s="122"/>
      <c r="H535" s="168"/>
      <c r="I535" s="168"/>
      <c r="J535" s="168"/>
      <c r="K535" s="168"/>
      <c r="L535" s="168"/>
      <c r="M535" s="168"/>
      <c r="N535" s="168"/>
    </row>
    <row r="536" spans="3:14" ht="14.1">
      <c r="C536" s="122"/>
      <c r="D536" s="158"/>
      <c r="E536" s="122"/>
      <c r="F536" s="122"/>
      <c r="G536" s="122"/>
      <c r="H536" s="168"/>
      <c r="I536" s="168"/>
      <c r="J536" s="168"/>
      <c r="K536" s="168"/>
      <c r="L536" s="168"/>
      <c r="M536" s="168"/>
      <c r="N536" s="168"/>
    </row>
    <row r="537" spans="3:14" ht="14.1">
      <c r="C537" s="122"/>
      <c r="D537" s="158"/>
      <c r="E537" s="122"/>
      <c r="F537" s="122"/>
      <c r="G537" s="122"/>
      <c r="H537" s="168"/>
      <c r="I537" s="168"/>
      <c r="J537" s="168"/>
      <c r="K537" s="168"/>
      <c r="L537" s="168"/>
      <c r="M537" s="168"/>
      <c r="N537" s="168"/>
    </row>
    <row r="538" spans="3:14" ht="14.1">
      <c r="C538" s="122"/>
      <c r="D538" s="158"/>
      <c r="E538" s="122"/>
      <c r="F538" s="122"/>
      <c r="G538" s="122"/>
      <c r="H538" s="168"/>
      <c r="I538" s="168"/>
      <c r="J538" s="168"/>
      <c r="K538" s="168"/>
      <c r="L538" s="168"/>
      <c r="M538" s="168"/>
      <c r="N538" s="168"/>
    </row>
    <row r="539" spans="3:14" ht="14.1">
      <c r="C539" s="122"/>
      <c r="D539" s="158"/>
      <c r="E539" s="122"/>
      <c r="F539" s="122"/>
      <c r="G539" s="122"/>
      <c r="H539" s="168"/>
      <c r="I539" s="168"/>
      <c r="J539" s="168"/>
      <c r="K539" s="168"/>
      <c r="L539" s="168"/>
      <c r="M539" s="168"/>
      <c r="N539" s="168"/>
    </row>
    <row r="540" spans="3:14" ht="14.1">
      <c r="C540" s="122"/>
      <c r="D540" s="158"/>
      <c r="E540" s="122"/>
      <c r="F540" s="122"/>
      <c r="G540" s="122"/>
      <c r="H540" s="168"/>
      <c r="I540" s="168"/>
      <c r="J540" s="168"/>
      <c r="K540" s="168"/>
      <c r="L540" s="168"/>
      <c r="M540" s="168"/>
      <c r="N540" s="168"/>
    </row>
    <row r="541" spans="3:14" ht="14.1">
      <c r="C541" s="122"/>
      <c r="D541" s="158"/>
      <c r="E541" s="122"/>
      <c r="F541" s="122"/>
      <c r="G541" s="122"/>
      <c r="H541" s="168"/>
      <c r="I541" s="168"/>
      <c r="J541" s="168"/>
      <c r="K541" s="168"/>
      <c r="L541" s="168"/>
      <c r="M541" s="168"/>
      <c r="N541" s="168"/>
    </row>
    <row r="542" spans="3:14" ht="14.1">
      <c r="C542" s="122"/>
      <c r="D542" s="158"/>
      <c r="E542" s="122"/>
      <c r="F542" s="122"/>
      <c r="G542" s="122"/>
      <c r="H542" s="168"/>
      <c r="I542" s="168"/>
      <c r="J542" s="168"/>
      <c r="K542" s="168"/>
      <c r="L542" s="168"/>
      <c r="M542" s="168"/>
      <c r="N542" s="168"/>
    </row>
    <row r="543" spans="3:14" ht="14.1">
      <c r="C543" s="122"/>
      <c r="D543" s="158"/>
      <c r="E543" s="122"/>
      <c r="F543" s="122"/>
      <c r="G543" s="122"/>
      <c r="H543" s="168"/>
      <c r="I543" s="168"/>
      <c r="J543" s="168"/>
      <c r="K543" s="168"/>
      <c r="L543" s="168"/>
      <c r="M543" s="168"/>
      <c r="N543" s="168"/>
    </row>
    <row r="544" spans="3:14" ht="14.1">
      <c r="C544" s="122"/>
      <c r="D544" s="158"/>
      <c r="E544" s="122"/>
      <c r="F544" s="122"/>
      <c r="G544" s="122"/>
      <c r="H544" s="168"/>
      <c r="I544" s="168"/>
      <c r="J544" s="168"/>
      <c r="K544" s="168"/>
      <c r="L544" s="168"/>
      <c r="M544" s="168"/>
      <c r="N544" s="168"/>
    </row>
    <row r="545" spans="3:14" ht="14.1">
      <c r="C545" s="122"/>
      <c r="D545" s="158"/>
      <c r="E545" s="122"/>
      <c r="F545" s="122"/>
      <c r="G545" s="122"/>
      <c r="H545" s="168"/>
      <c r="I545" s="168"/>
      <c r="J545" s="168"/>
      <c r="K545" s="168"/>
      <c r="L545" s="168"/>
      <c r="M545" s="168"/>
      <c r="N545" s="168"/>
    </row>
    <row r="546" spans="3:14" ht="14.1">
      <c r="C546" s="122"/>
      <c r="D546" s="158"/>
      <c r="E546" s="122"/>
      <c r="F546" s="122"/>
      <c r="G546" s="122"/>
      <c r="H546" s="168"/>
      <c r="I546" s="168"/>
      <c r="J546" s="168"/>
      <c r="K546" s="168"/>
      <c r="L546" s="168"/>
      <c r="M546" s="168"/>
      <c r="N546" s="168"/>
    </row>
    <row r="547" spans="3:14" ht="14.1">
      <c r="C547" s="122"/>
      <c r="D547" s="158"/>
      <c r="E547" s="122"/>
      <c r="F547" s="122"/>
      <c r="G547" s="122"/>
      <c r="H547" s="168"/>
      <c r="I547" s="168"/>
      <c r="J547" s="168"/>
      <c r="K547" s="168"/>
      <c r="L547" s="168"/>
      <c r="M547" s="168"/>
      <c r="N547" s="168"/>
    </row>
    <row r="548" spans="3:14" ht="14.1">
      <c r="C548" s="122"/>
      <c r="D548" s="158"/>
      <c r="E548" s="122"/>
      <c r="F548" s="122"/>
      <c r="G548" s="122"/>
      <c r="H548" s="168"/>
      <c r="I548" s="168"/>
      <c r="J548" s="168"/>
      <c r="K548" s="168"/>
      <c r="L548" s="168"/>
      <c r="M548" s="168"/>
      <c r="N548" s="168"/>
    </row>
    <row r="549" spans="3:14" ht="14.1">
      <c r="C549" s="122"/>
      <c r="D549" s="158"/>
      <c r="E549" s="122"/>
      <c r="F549" s="122"/>
      <c r="G549" s="122"/>
      <c r="H549" s="168"/>
      <c r="I549" s="168"/>
      <c r="J549" s="168"/>
      <c r="K549" s="168"/>
      <c r="L549" s="168"/>
      <c r="M549" s="168"/>
      <c r="N549" s="168"/>
    </row>
    <row r="550" spans="3:14" ht="14.1">
      <c r="C550" s="122"/>
      <c r="D550" s="158"/>
      <c r="E550" s="122"/>
      <c r="F550" s="122"/>
      <c r="G550" s="122"/>
      <c r="H550" s="168"/>
      <c r="I550" s="168"/>
      <c r="J550" s="168"/>
      <c r="K550" s="168"/>
      <c r="L550" s="168"/>
      <c r="M550" s="168"/>
      <c r="N550" s="168"/>
    </row>
    <row r="551" spans="3:14" ht="14.1">
      <c r="C551" s="122"/>
      <c r="D551" s="158"/>
      <c r="E551" s="122"/>
      <c r="F551" s="122"/>
      <c r="G551" s="122"/>
      <c r="H551" s="168"/>
      <c r="I551" s="168"/>
      <c r="J551" s="168"/>
      <c r="K551" s="168"/>
      <c r="L551" s="168"/>
      <c r="M551" s="168"/>
      <c r="N551" s="168"/>
    </row>
    <row r="552" spans="3:14" ht="14.1">
      <c r="C552" s="122"/>
      <c r="D552" s="158"/>
      <c r="E552" s="122"/>
      <c r="F552" s="122"/>
      <c r="G552" s="122"/>
      <c r="H552" s="168"/>
      <c r="I552" s="168"/>
      <c r="J552" s="168"/>
      <c r="K552" s="168"/>
      <c r="L552" s="168"/>
      <c r="M552" s="168"/>
      <c r="N552" s="168"/>
    </row>
    <row r="553" spans="3:14" ht="14.1">
      <c r="C553" s="122"/>
      <c r="D553" s="158"/>
      <c r="E553" s="122"/>
      <c r="F553" s="122"/>
      <c r="G553" s="122"/>
      <c r="H553" s="168"/>
      <c r="I553" s="168"/>
      <c r="J553" s="168"/>
      <c r="K553" s="168"/>
      <c r="L553" s="168"/>
      <c r="M553" s="168"/>
      <c r="N553" s="168"/>
    </row>
    <row r="554" spans="3:14" ht="14.1">
      <c r="C554" s="122"/>
      <c r="D554" s="158"/>
      <c r="E554" s="122"/>
      <c r="F554" s="122"/>
      <c r="G554" s="122"/>
      <c r="H554" s="168"/>
      <c r="I554" s="168"/>
      <c r="J554" s="168"/>
      <c r="K554" s="168"/>
      <c r="L554" s="168"/>
      <c r="M554" s="168"/>
      <c r="N554" s="168"/>
    </row>
    <row r="555" spans="3:14" ht="14.1">
      <c r="C555" s="122"/>
      <c r="D555" s="158"/>
      <c r="E555" s="122"/>
      <c r="F555" s="122"/>
      <c r="G555" s="122"/>
      <c r="H555" s="168"/>
      <c r="I555" s="168"/>
      <c r="J555" s="168"/>
      <c r="K555" s="168"/>
      <c r="L555" s="168"/>
      <c r="M555" s="168"/>
      <c r="N555" s="168"/>
    </row>
    <row r="556" spans="3:14" ht="14.1">
      <c r="C556" s="122"/>
      <c r="D556" s="158"/>
      <c r="E556" s="122"/>
      <c r="F556" s="122"/>
      <c r="G556" s="122"/>
      <c r="H556" s="168"/>
      <c r="I556" s="168"/>
      <c r="J556" s="168"/>
      <c r="K556" s="168"/>
      <c r="L556" s="168"/>
      <c r="M556" s="168"/>
      <c r="N556" s="168"/>
    </row>
    <row r="557" spans="3:14" ht="14.1">
      <c r="C557" s="122"/>
      <c r="D557" s="158"/>
      <c r="E557" s="122"/>
      <c r="F557" s="122"/>
      <c r="G557" s="122"/>
      <c r="H557" s="168"/>
      <c r="I557" s="168"/>
      <c r="J557" s="168"/>
      <c r="K557" s="168"/>
      <c r="L557" s="168"/>
      <c r="M557" s="168"/>
      <c r="N557" s="168"/>
    </row>
    <row r="558" spans="3:14" ht="14.1">
      <c r="C558" s="122"/>
      <c r="D558" s="158"/>
      <c r="E558" s="122"/>
      <c r="F558" s="122"/>
      <c r="G558" s="122"/>
      <c r="H558" s="168"/>
      <c r="I558" s="168"/>
      <c r="J558" s="168"/>
      <c r="K558" s="168"/>
      <c r="L558" s="168"/>
      <c r="M558" s="168"/>
      <c r="N558" s="168"/>
    </row>
    <row r="559" spans="3:14" ht="14.1">
      <c r="C559" s="122"/>
      <c r="D559" s="158"/>
      <c r="E559" s="122"/>
      <c r="F559" s="122"/>
      <c r="G559" s="122"/>
      <c r="H559" s="168"/>
      <c r="I559" s="168"/>
      <c r="J559" s="168"/>
      <c r="K559" s="168"/>
      <c r="L559" s="168"/>
      <c r="M559" s="168"/>
      <c r="N559" s="168"/>
    </row>
    <row r="560" spans="3:14" ht="14.1">
      <c r="C560" s="122"/>
      <c r="D560" s="158"/>
      <c r="E560" s="122"/>
      <c r="F560" s="122"/>
      <c r="G560" s="122"/>
      <c r="H560" s="168"/>
      <c r="I560" s="168"/>
      <c r="J560" s="168"/>
      <c r="K560" s="168"/>
      <c r="L560" s="168"/>
      <c r="M560" s="168"/>
      <c r="N560" s="168"/>
    </row>
    <row r="561" spans="3:14" ht="14.1">
      <c r="C561" s="122"/>
      <c r="D561" s="158"/>
      <c r="E561" s="122"/>
      <c r="F561" s="122"/>
      <c r="G561" s="122"/>
      <c r="H561" s="168"/>
      <c r="I561" s="168"/>
      <c r="J561" s="168"/>
      <c r="K561" s="168"/>
      <c r="L561" s="168"/>
      <c r="M561" s="168"/>
      <c r="N561" s="168"/>
    </row>
    <row r="562" spans="3:14" ht="14.1">
      <c r="C562" s="122"/>
      <c r="D562" s="158"/>
      <c r="E562" s="122"/>
      <c r="F562" s="122"/>
      <c r="G562" s="122"/>
      <c r="H562" s="168"/>
      <c r="I562" s="168"/>
      <c r="J562" s="168"/>
      <c r="K562" s="168"/>
      <c r="L562" s="168"/>
      <c r="M562" s="168"/>
      <c r="N562" s="168"/>
    </row>
    <row r="563" spans="3:14" ht="14.1">
      <c r="C563" s="122"/>
      <c r="D563" s="158"/>
      <c r="E563" s="122"/>
      <c r="F563" s="122"/>
      <c r="G563" s="122"/>
      <c r="H563" s="168"/>
      <c r="I563" s="168"/>
      <c r="J563" s="168"/>
      <c r="K563" s="168"/>
      <c r="L563" s="168"/>
      <c r="M563" s="168"/>
      <c r="N563" s="168"/>
    </row>
    <row r="564" spans="3:14" ht="14.1">
      <c r="C564" s="122"/>
      <c r="D564" s="158"/>
      <c r="E564" s="122"/>
      <c r="F564" s="122"/>
      <c r="G564" s="122"/>
      <c r="H564" s="168"/>
      <c r="I564" s="168"/>
      <c r="J564" s="168"/>
      <c r="K564" s="168"/>
      <c r="L564" s="168"/>
      <c r="M564" s="168"/>
      <c r="N564" s="168"/>
    </row>
    <row r="565" spans="3:14" ht="14.1">
      <c r="C565" s="122"/>
      <c r="D565" s="158"/>
      <c r="E565" s="122"/>
      <c r="F565" s="122"/>
      <c r="G565" s="122"/>
      <c r="H565" s="168"/>
      <c r="I565" s="168"/>
      <c r="J565" s="168"/>
      <c r="K565" s="168"/>
      <c r="L565" s="168"/>
      <c r="M565" s="168"/>
      <c r="N565" s="168"/>
    </row>
    <row r="566" spans="3:14" ht="14.1">
      <c r="C566" s="122"/>
      <c r="D566" s="158"/>
      <c r="E566" s="122"/>
      <c r="F566" s="122"/>
      <c r="G566" s="122"/>
      <c r="H566" s="168"/>
      <c r="I566" s="168"/>
      <c r="J566" s="168"/>
      <c r="K566" s="168"/>
      <c r="L566" s="168"/>
      <c r="M566" s="168"/>
      <c r="N566" s="168"/>
    </row>
    <row r="567" spans="3:14" ht="14.1">
      <c r="C567" s="122"/>
      <c r="D567" s="158"/>
      <c r="E567" s="122"/>
      <c r="F567" s="122"/>
      <c r="G567" s="122"/>
      <c r="H567" s="168"/>
      <c r="I567" s="168"/>
      <c r="J567" s="168"/>
      <c r="K567" s="168"/>
      <c r="L567" s="168"/>
      <c r="M567" s="168"/>
      <c r="N567" s="168"/>
    </row>
    <row r="568" spans="3:14" ht="14.1">
      <c r="C568" s="122"/>
      <c r="D568" s="158"/>
      <c r="E568" s="122"/>
      <c r="F568" s="122"/>
      <c r="G568" s="122"/>
      <c r="H568" s="168"/>
      <c r="I568" s="168"/>
      <c r="J568" s="168"/>
      <c r="K568" s="168"/>
      <c r="L568" s="168"/>
      <c r="M568" s="168"/>
      <c r="N568" s="168"/>
    </row>
    <row r="569" spans="3:14" ht="14.1">
      <c r="C569" s="122"/>
      <c r="D569" s="158"/>
      <c r="E569" s="122"/>
      <c r="F569" s="122"/>
      <c r="G569" s="122"/>
      <c r="H569" s="168"/>
      <c r="I569" s="168"/>
      <c r="J569" s="168"/>
      <c r="K569" s="168"/>
      <c r="L569" s="168"/>
      <c r="M569" s="168"/>
      <c r="N569" s="168"/>
    </row>
    <row r="570" spans="3:14" ht="14.1">
      <c r="C570" s="122"/>
      <c r="D570" s="158"/>
      <c r="E570" s="122"/>
      <c r="F570" s="122"/>
      <c r="G570" s="122"/>
      <c r="H570" s="168"/>
      <c r="I570" s="168"/>
      <c r="J570" s="168"/>
      <c r="K570" s="168"/>
      <c r="L570" s="168"/>
      <c r="M570" s="168"/>
      <c r="N570" s="168"/>
    </row>
    <row r="571" spans="3:14" ht="14.1">
      <c r="C571" s="122"/>
      <c r="D571" s="158"/>
      <c r="E571" s="122"/>
      <c r="F571" s="122"/>
      <c r="G571" s="122"/>
      <c r="H571" s="168"/>
      <c r="I571" s="168"/>
      <c r="J571" s="168"/>
      <c r="K571" s="168"/>
      <c r="L571" s="168"/>
      <c r="M571" s="168"/>
      <c r="N571" s="168"/>
    </row>
    <row r="572" spans="3:14" ht="14.1">
      <c r="C572" s="122"/>
      <c r="D572" s="158"/>
      <c r="E572" s="122"/>
      <c r="F572" s="122"/>
      <c r="G572" s="122"/>
      <c r="H572" s="168"/>
      <c r="I572" s="168"/>
      <c r="J572" s="168"/>
      <c r="K572" s="168"/>
      <c r="L572" s="168"/>
      <c r="M572" s="168"/>
      <c r="N572" s="168"/>
    </row>
    <row r="573" spans="3:14" ht="14.1">
      <c r="C573" s="122"/>
      <c r="D573" s="158"/>
      <c r="E573" s="122"/>
      <c r="F573" s="122"/>
      <c r="G573" s="122"/>
      <c r="H573" s="168"/>
      <c r="I573" s="168"/>
      <c r="J573" s="168"/>
      <c r="K573" s="168"/>
      <c r="L573" s="168"/>
      <c r="M573" s="168"/>
      <c r="N573" s="168"/>
    </row>
    <row r="574" spans="3:14" ht="14.1">
      <c r="C574" s="122"/>
      <c r="D574" s="158"/>
      <c r="E574" s="122"/>
      <c r="F574" s="122"/>
      <c r="G574" s="122"/>
      <c r="H574" s="168"/>
      <c r="I574" s="168"/>
      <c r="J574" s="168"/>
      <c r="K574" s="168"/>
      <c r="L574" s="168"/>
      <c r="M574" s="168"/>
      <c r="N574" s="168"/>
    </row>
    <row r="575" spans="3:14" ht="14.1">
      <c r="C575" s="122"/>
      <c r="D575" s="158"/>
      <c r="E575" s="122"/>
      <c r="F575" s="122"/>
      <c r="G575" s="122"/>
      <c r="H575" s="168"/>
      <c r="I575" s="168"/>
      <c r="J575" s="168"/>
      <c r="K575" s="168"/>
      <c r="L575" s="168"/>
      <c r="M575" s="168"/>
      <c r="N575" s="168"/>
    </row>
    <row r="576" spans="3:14" ht="14.1">
      <c r="C576" s="122"/>
      <c r="D576" s="158"/>
      <c r="E576" s="122"/>
      <c r="F576" s="122"/>
      <c r="G576" s="122"/>
      <c r="H576" s="168"/>
      <c r="I576" s="168"/>
      <c r="J576" s="168"/>
      <c r="K576" s="168"/>
      <c r="L576" s="168"/>
      <c r="M576" s="168"/>
      <c r="N576" s="168"/>
    </row>
    <row r="577" spans="3:14" ht="14.1">
      <c r="C577" s="122"/>
      <c r="D577" s="158"/>
      <c r="E577" s="122"/>
      <c r="F577" s="122"/>
      <c r="G577" s="122"/>
      <c r="H577" s="168"/>
      <c r="I577" s="168"/>
      <c r="J577" s="168"/>
      <c r="K577" s="168"/>
      <c r="L577" s="168"/>
      <c r="M577" s="168"/>
      <c r="N577" s="168"/>
    </row>
    <row r="578" spans="3:14" ht="14.1">
      <c r="C578" s="122"/>
      <c r="D578" s="158"/>
      <c r="E578" s="122"/>
      <c r="F578" s="122"/>
      <c r="G578" s="122"/>
      <c r="H578" s="168"/>
      <c r="I578" s="168"/>
      <c r="J578" s="168"/>
      <c r="K578" s="168"/>
      <c r="L578" s="168"/>
      <c r="M578" s="168"/>
      <c r="N578" s="168"/>
    </row>
    <row r="579" spans="3:14" ht="14.1">
      <c r="C579" s="122"/>
      <c r="D579" s="158"/>
      <c r="E579" s="122"/>
      <c r="F579" s="122"/>
      <c r="G579" s="122"/>
      <c r="H579" s="168"/>
      <c r="I579" s="168"/>
      <c r="J579" s="168"/>
      <c r="K579" s="168"/>
      <c r="L579" s="168"/>
      <c r="M579" s="168"/>
      <c r="N579" s="168"/>
    </row>
    <row r="580" spans="3:14" ht="14.1">
      <c r="C580" s="122"/>
      <c r="D580" s="158"/>
      <c r="E580" s="122"/>
      <c r="F580" s="122"/>
      <c r="G580" s="122"/>
      <c r="H580" s="168"/>
      <c r="I580" s="168"/>
      <c r="J580" s="168"/>
      <c r="K580" s="168"/>
      <c r="L580" s="168"/>
      <c r="M580" s="168"/>
      <c r="N580" s="168"/>
    </row>
    <row r="581" spans="3:14" ht="14.1">
      <c r="C581" s="122"/>
      <c r="D581" s="158"/>
      <c r="E581" s="122"/>
      <c r="F581" s="122"/>
      <c r="G581" s="122"/>
      <c r="H581" s="168"/>
      <c r="I581" s="168"/>
      <c r="J581" s="168"/>
      <c r="K581" s="168"/>
      <c r="L581" s="168"/>
      <c r="M581" s="168"/>
      <c r="N581" s="168"/>
    </row>
    <row r="582" spans="3:14" ht="14.1">
      <c r="C582" s="122"/>
      <c r="D582" s="158"/>
      <c r="E582" s="122"/>
      <c r="F582" s="122"/>
      <c r="G582" s="122"/>
      <c r="H582" s="168"/>
      <c r="I582" s="168"/>
      <c r="J582" s="168"/>
      <c r="K582" s="168"/>
      <c r="L582" s="168"/>
      <c r="M582" s="168"/>
      <c r="N582" s="168"/>
    </row>
    <row r="583" spans="3:14" ht="14.1">
      <c r="C583" s="122"/>
      <c r="D583" s="158"/>
      <c r="E583" s="122"/>
      <c r="F583" s="122"/>
      <c r="G583" s="122"/>
      <c r="H583" s="168"/>
      <c r="I583" s="168"/>
      <c r="J583" s="168"/>
      <c r="K583" s="168"/>
      <c r="L583" s="168"/>
      <c r="M583" s="168"/>
      <c r="N583" s="168"/>
    </row>
    <row r="584" spans="3:14" ht="14.1">
      <c r="C584" s="122"/>
      <c r="D584" s="158"/>
      <c r="E584" s="122"/>
      <c r="F584" s="122"/>
      <c r="G584" s="122"/>
      <c r="H584" s="168"/>
      <c r="I584" s="168"/>
      <c r="J584" s="168"/>
      <c r="K584" s="168"/>
      <c r="L584" s="168"/>
      <c r="M584" s="168"/>
      <c r="N584" s="168"/>
    </row>
    <row r="585" spans="3:14" ht="14.1">
      <c r="C585" s="122"/>
      <c r="D585" s="158"/>
      <c r="E585" s="122"/>
      <c r="F585" s="122"/>
      <c r="G585" s="122"/>
      <c r="H585" s="168"/>
      <c r="I585" s="168"/>
      <c r="J585" s="168"/>
      <c r="K585" s="168"/>
      <c r="L585" s="168"/>
      <c r="M585" s="168"/>
      <c r="N585" s="168"/>
    </row>
    <row r="586" spans="3:14" ht="14.1">
      <c r="C586" s="122"/>
      <c r="D586" s="158"/>
      <c r="E586" s="122"/>
      <c r="F586" s="122"/>
      <c r="G586" s="122"/>
      <c r="H586" s="168"/>
      <c r="I586" s="168"/>
      <c r="J586" s="168"/>
      <c r="K586" s="168"/>
      <c r="L586" s="168"/>
      <c r="M586" s="168"/>
      <c r="N586" s="168"/>
    </row>
    <row r="587" spans="3:14" ht="14.1">
      <c r="C587" s="122"/>
      <c r="D587" s="158"/>
      <c r="E587" s="122"/>
      <c r="F587" s="122"/>
      <c r="G587" s="122"/>
      <c r="H587" s="168"/>
      <c r="I587" s="168"/>
      <c r="J587" s="168"/>
      <c r="K587" s="168"/>
      <c r="L587" s="168"/>
      <c r="M587" s="168"/>
      <c r="N587" s="168"/>
    </row>
    <row r="588" spans="3:14" ht="14.1">
      <c r="C588" s="122"/>
      <c r="D588" s="158"/>
      <c r="E588" s="122"/>
      <c r="F588" s="122"/>
      <c r="G588" s="122"/>
      <c r="H588" s="168"/>
      <c r="I588" s="168"/>
      <c r="J588" s="168"/>
      <c r="K588" s="168"/>
      <c r="L588" s="168"/>
      <c r="M588" s="168"/>
      <c r="N588" s="168"/>
    </row>
    <row r="589" spans="3:14" ht="14.1">
      <c r="C589" s="122"/>
      <c r="D589" s="158"/>
      <c r="E589" s="122"/>
      <c r="F589" s="122"/>
      <c r="G589" s="122"/>
      <c r="H589" s="168"/>
      <c r="I589" s="168"/>
      <c r="J589" s="168"/>
      <c r="K589" s="168"/>
      <c r="L589" s="168"/>
      <c r="M589" s="168"/>
      <c r="N589" s="168"/>
    </row>
    <row r="590" spans="3:14" ht="14.1">
      <c r="C590" s="122"/>
      <c r="D590" s="158"/>
      <c r="E590" s="122"/>
      <c r="F590" s="122"/>
      <c r="G590" s="122"/>
      <c r="H590" s="168"/>
      <c r="I590" s="168"/>
      <c r="J590" s="168"/>
      <c r="K590" s="168"/>
      <c r="L590" s="168"/>
      <c r="M590" s="168"/>
      <c r="N590" s="168"/>
    </row>
    <row r="591" spans="3:14" ht="14.1">
      <c r="C591" s="122"/>
      <c r="D591" s="158"/>
      <c r="E591" s="122"/>
      <c r="F591" s="122"/>
      <c r="G591" s="122"/>
      <c r="H591" s="168"/>
      <c r="I591" s="168"/>
      <c r="J591" s="168"/>
      <c r="K591" s="168"/>
      <c r="L591" s="168"/>
      <c r="M591" s="168"/>
      <c r="N591" s="168"/>
    </row>
    <row r="592" spans="3:14" ht="14.1">
      <c r="C592" s="122"/>
      <c r="D592" s="158"/>
      <c r="E592" s="122"/>
      <c r="F592" s="122"/>
      <c r="G592" s="122"/>
      <c r="H592" s="168"/>
      <c r="I592" s="168"/>
      <c r="J592" s="168"/>
      <c r="K592" s="168"/>
      <c r="L592" s="168"/>
      <c r="M592" s="168"/>
      <c r="N592" s="168"/>
    </row>
    <row r="593" spans="3:14" ht="14.1">
      <c r="C593" s="122"/>
      <c r="D593" s="158"/>
      <c r="E593" s="122"/>
      <c r="F593" s="122"/>
      <c r="G593" s="122"/>
      <c r="H593" s="168"/>
      <c r="I593" s="168"/>
      <c r="J593" s="168"/>
      <c r="K593" s="168"/>
      <c r="L593" s="168"/>
      <c r="M593" s="168"/>
      <c r="N593" s="168"/>
    </row>
    <row r="594" spans="3:14" ht="14.1">
      <c r="C594" s="122"/>
      <c r="D594" s="158"/>
      <c r="E594" s="122"/>
      <c r="F594" s="122"/>
      <c r="G594" s="122"/>
      <c r="H594" s="168"/>
      <c r="I594" s="168"/>
      <c r="J594" s="168"/>
      <c r="K594" s="168"/>
      <c r="L594" s="168"/>
      <c r="M594" s="168"/>
      <c r="N594" s="168"/>
    </row>
    <row r="595" spans="3:14" ht="14.1">
      <c r="C595" s="122"/>
      <c r="D595" s="158"/>
      <c r="E595" s="122"/>
      <c r="F595" s="122"/>
      <c r="G595" s="122"/>
      <c r="H595" s="168"/>
      <c r="I595" s="168"/>
      <c r="J595" s="168"/>
      <c r="K595" s="168"/>
      <c r="L595" s="168"/>
      <c r="M595" s="168"/>
      <c r="N595" s="168"/>
    </row>
    <row r="596" spans="3:14" ht="14.1">
      <c r="C596" s="122"/>
      <c r="D596" s="158"/>
      <c r="E596" s="122"/>
      <c r="F596" s="122"/>
      <c r="G596" s="122"/>
      <c r="H596" s="168"/>
      <c r="I596" s="168"/>
      <c r="J596" s="168"/>
      <c r="K596" s="168"/>
      <c r="L596" s="168"/>
      <c r="M596" s="168"/>
      <c r="N596" s="168"/>
    </row>
    <row r="597" spans="3:14" ht="14.1">
      <c r="C597" s="122"/>
      <c r="D597" s="158"/>
      <c r="E597" s="122"/>
      <c r="F597" s="122"/>
      <c r="G597" s="122"/>
      <c r="H597" s="168"/>
      <c r="I597" s="168"/>
      <c r="J597" s="168"/>
      <c r="K597" s="168"/>
      <c r="L597" s="168"/>
      <c r="M597" s="168"/>
      <c r="N597" s="168"/>
    </row>
    <row r="598" spans="3:14" ht="14.1">
      <c r="C598" s="122"/>
      <c r="D598" s="158"/>
      <c r="E598" s="122"/>
      <c r="F598" s="122"/>
      <c r="G598" s="122"/>
      <c r="H598" s="168"/>
      <c r="I598" s="168"/>
      <c r="J598" s="168"/>
      <c r="K598" s="168"/>
      <c r="L598" s="168"/>
      <c r="M598" s="168"/>
      <c r="N598" s="168"/>
    </row>
    <row r="599" spans="3:14" ht="14.1">
      <c r="C599" s="122"/>
      <c r="D599" s="158"/>
      <c r="E599" s="122"/>
      <c r="F599" s="122"/>
      <c r="G599" s="122"/>
      <c r="H599" s="168"/>
      <c r="I599" s="168"/>
      <c r="J599" s="168"/>
      <c r="K599" s="168"/>
      <c r="L599" s="168"/>
      <c r="M599" s="168"/>
      <c r="N599" s="168"/>
    </row>
    <row r="600" spans="3:14" ht="14.1">
      <c r="C600" s="122"/>
      <c r="D600" s="158"/>
      <c r="E600" s="122"/>
      <c r="F600" s="122"/>
      <c r="G600" s="122"/>
      <c r="H600" s="168"/>
      <c r="I600" s="168"/>
      <c r="J600" s="168"/>
      <c r="K600" s="168"/>
      <c r="L600" s="168"/>
      <c r="M600" s="168"/>
      <c r="N600" s="168"/>
    </row>
    <row r="601" spans="3:14" ht="14.1">
      <c r="C601" s="122"/>
      <c r="D601" s="158"/>
      <c r="E601" s="122"/>
      <c r="F601" s="122"/>
      <c r="G601" s="122"/>
      <c r="H601" s="168"/>
      <c r="I601" s="168"/>
      <c r="J601" s="168"/>
      <c r="K601" s="168"/>
      <c r="L601" s="168"/>
      <c r="M601" s="168"/>
      <c r="N601" s="168"/>
    </row>
    <row r="602" spans="3:14" ht="14.1">
      <c r="C602" s="122"/>
      <c r="D602" s="158"/>
      <c r="E602" s="122"/>
      <c r="F602" s="122"/>
      <c r="G602" s="122"/>
      <c r="H602" s="168"/>
      <c r="I602" s="168"/>
      <c r="J602" s="168"/>
      <c r="K602" s="168"/>
      <c r="L602" s="168"/>
      <c r="M602" s="168"/>
      <c r="N602" s="168"/>
    </row>
    <row r="603" spans="3:14" ht="14.1">
      <c r="C603" s="122"/>
      <c r="D603" s="158"/>
      <c r="E603" s="122"/>
      <c r="F603" s="122"/>
      <c r="G603" s="122"/>
      <c r="H603" s="168"/>
      <c r="I603" s="168"/>
      <c r="J603" s="168"/>
      <c r="K603" s="168"/>
      <c r="L603" s="168"/>
      <c r="M603" s="168"/>
      <c r="N603" s="168"/>
    </row>
    <row r="604" spans="3:14" ht="14.1">
      <c r="C604" s="122"/>
      <c r="D604" s="158"/>
      <c r="E604" s="122"/>
      <c r="F604" s="122"/>
      <c r="G604" s="122"/>
      <c r="H604" s="168"/>
      <c r="I604" s="168"/>
      <c r="J604" s="168"/>
      <c r="K604" s="168"/>
      <c r="L604" s="168"/>
      <c r="M604" s="168"/>
      <c r="N604" s="168"/>
    </row>
    <row r="605" spans="3:14" ht="14.1">
      <c r="C605" s="122"/>
      <c r="D605" s="158"/>
      <c r="E605" s="122"/>
      <c r="F605" s="122"/>
      <c r="G605" s="122"/>
      <c r="H605" s="168"/>
      <c r="I605" s="168"/>
      <c r="J605" s="168"/>
      <c r="K605" s="168"/>
      <c r="L605" s="168"/>
      <c r="M605" s="168"/>
      <c r="N605" s="168"/>
    </row>
    <row r="606" spans="3:14" ht="14.1">
      <c r="C606" s="122"/>
      <c r="D606" s="158"/>
      <c r="E606" s="122"/>
      <c r="F606" s="122"/>
      <c r="G606" s="122"/>
      <c r="H606" s="168"/>
      <c r="I606" s="168"/>
      <c r="J606" s="168"/>
      <c r="K606" s="168"/>
      <c r="L606" s="168"/>
      <c r="M606" s="168"/>
      <c r="N606" s="168"/>
    </row>
    <row r="607" spans="3:14" ht="14.1">
      <c r="C607" s="122"/>
      <c r="D607" s="158"/>
      <c r="E607" s="122"/>
      <c r="F607" s="122"/>
      <c r="G607" s="122"/>
      <c r="H607" s="168"/>
      <c r="I607" s="168"/>
      <c r="J607" s="168"/>
      <c r="K607" s="168"/>
      <c r="L607" s="168"/>
      <c r="M607" s="168"/>
      <c r="N607" s="168"/>
    </row>
    <row r="608" spans="3:14" ht="14.1">
      <c r="C608" s="122"/>
      <c r="D608" s="158"/>
      <c r="E608" s="122"/>
      <c r="F608" s="122"/>
      <c r="G608" s="122"/>
      <c r="H608" s="168"/>
      <c r="I608" s="168"/>
      <c r="J608" s="168"/>
      <c r="K608" s="168"/>
      <c r="L608" s="168"/>
      <c r="M608" s="168"/>
      <c r="N608" s="168"/>
    </row>
    <row r="609" spans="3:14" ht="14.1">
      <c r="C609" s="122"/>
      <c r="D609" s="158"/>
      <c r="E609" s="122"/>
      <c r="F609" s="122"/>
      <c r="G609" s="122"/>
      <c r="H609" s="168"/>
      <c r="I609" s="168"/>
      <c r="J609" s="168"/>
      <c r="K609" s="168"/>
      <c r="L609" s="168"/>
      <c r="M609" s="168"/>
      <c r="N609" s="168"/>
    </row>
    <row r="610" spans="3:14" ht="14.1">
      <c r="C610" s="122"/>
      <c r="D610" s="158"/>
      <c r="E610" s="122"/>
      <c r="F610" s="122"/>
      <c r="G610" s="122"/>
      <c r="H610" s="168"/>
      <c r="I610" s="168"/>
      <c r="J610" s="168"/>
      <c r="K610" s="168"/>
      <c r="L610" s="168"/>
      <c r="M610" s="168"/>
      <c r="N610" s="168"/>
    </row>
    <row r="611" spans="3:14" ht="14.1">
      <c r="C611" s="122"/>
      <c r="D611" s="158"/>
      <c r="E611" s="122"/>
      <c r="F611" s="122"/>
      <c r="G611" s="122"/>
      <c r="H611" s="168"/>
      <c r="I611" s="168"/>
      <c r="J611" s="168"/>
      <c r="K611" s="168"/>
      <c r="L611" s="168"/>
      <c r="M611" s="168"/>
      <c r="N611" s="168"/>
    </row>
    <row r="612" spans="3:14" ht="14.1">
      <c r="C612" s="122"/>
      <c r="D612" s="158"/>
      <c r="E612" s="122"/>
      <c r="F612" s="122"/>
      <c r="G612" s="122"/>
      <c r="H612" s="168"/>
      <c r="I612" s="168"/>
      <c r="J612" s="168"/>
      <c r="K612" s="168"/>
      <c r="L612" s="168"/>
      <c r="M612" s="168"/>
      <c r="N612" s="168"/>
    </row>
    <row r="613" spans="3:14" ht="14.1">
      <c r="C613" s="122"/>
      <c r="D613" s="158"/>
      <c r="E613" s="122"/>
      <c r="F613" s="122"/>
      <c r="G613" s="122"/>
      <c r="H613" s="168"/>
      <c r="I613" s="168"/>
      <c r="J613" s="168"/>
      <c r="K613" s="168"/>
      <c r="L613" s="168"/>
      <c r="M613" s="168"/>
      <c r="N613" s="168"/>
    </row>
    <row r="614" spans="3:14" ht="14.1">
      <c r="C614" s="122"/>
      <c r="D614" s="158"/>
      <c r="E614" s="122"/>
      <c r="F614" s="122"/>
      <c r="G614" s="122"/>
      <c r="H614" s="168"/>
      <c r="I614" s="168"/>
      <c r="J614" s="168"/>
      <c r="K614" s="168"/>
      <c r="L614" s="168"/>
      <c r="M614" s="168"/>
      <c r="N614" s="168"/>
    </row>
    <row r="615" spans="3:14" ht="14.1">
      <c r="C615" s="122"/>
      <c r="D615" s="158"/>
      <c r="E615" s="122"/>
      <c r="F615" s="122"/>
      <c r="G615" s="122"/>
      <c r="H615" s="168"/>
      <c r="I615" s="168"/>
      <c r="J615" s="168"/>
      <c r="K615" s="168"/>
      <c r="L615" s="168"/>
      <c r="M615" s="168"/>
      <c r="N615" s="168"/>
    </row>
    <row r="616" spans="3:14" ht="14.1">
      <c r="C616" s="122"/>
      <c r="D616" s="158"/>
      <c r="E616" s="122"/>
      <c r="F616" s="122"/>
      <c r="G616" s="122"/>
      <c r="H616" s="168"/>
      <c r="I616" s="168"/>
      <c r="J616" s="168"/>
      <c r="K616" s="168"/>
      <c r="L616" s="168"/>
      <c r="M616" s="168"/>
      <c r="N616" s="168"/>
    </row>
    <row r="617" spans="3:14" ht="14.1">
      <c r="C617" s="122"/>
      <c r="D617" s="158"/>
      <c r="E617" s="122"/>
      <c r="F617" s="122"/>
      <c r="G617" s="122"/>
      <c r="H617" s="168"/>
      <c r="I617" s="168"/>
      <c r="J617" s="168"/>
      <c r="K617" s="168"/>
      <c r="L617" s="168"/>
      <c r="M617" s="168"/>
      <c r="N617" s="168"/>
    </row>
    <row r="618" spans="3:14" ht="14.1">
      <c r="C618" s="122"/>
      <c r="D618" s="158"/>
      <c r="E618" s="122"/>
      <c r="F618" s="122"/>
      <c r="G618" s="122"/>
      <c r="H618" s="168"/>
      <c r="I618" s="168"/>
      <c r="J618" s="168"/>
      <c r="K618" s="168"/>
      <c r="L618" s="168"/>
      <c r="M618" s="168"/>
      <c r="N618" s="168"/>
    </row>
    <row r="619" spans="3:14" ht="14.1">
      <c r="C619" s="122"/>
      <c r="D619" s="158"/>
      <c r="E619" s="122"/>
      <c r="F619" s="122"/>
      <c r="G619" s="122"/>
      <c r="H619" s="168"/>
      <c r="I619" s="168"/>
      <c r="J619" s="168"/>
      <c r="K619" s="168"/>
      <c r="L619" s="168"/>
      <c r="M619" s="168"/>
      <c r="N619" s="168"/>
    </row>
    <row r="620" spans="3:14" ht="14.1">
      <c r="C620" s="122"/>
      <c r="D620" s="158"/>
      <c r="E620" s="122"/>
      <c r="F620" s="122"/>
      <c r="G620" s="122"/>
      <c r="H620" s="168"/>
      <c r="I620" s="168"/>
      <c r="J620" s="168"/>
      <c r="K620" s="168"/>
      <c r="L620" s="168"/>
      <c r="M620" s="168"/>
      <c r="N620" s="168"/>
    </row>
    <row r="621" spans="3:14" ht="14.1">
      <c r="C621" s="122"/>
      <c r="D621" s="158"/>
      <c r="E621" s="122"/>
      <c r="F621" s="122"/>
      <c r="G621" s="122"/>
      <c r="H621" s="168"/>
      <c r="I621" s="168"/>
      <c r="J621" s="168"/>
      <c r="K621" s="168"/>
      <c r="L621" s="168"/>
      <c r="M621" s="168"/>
      <c r="N621" s="168"/>
    </row>
    <row r="622" spans="3:14" ht="14.1">
      <c r="C622" s="122"/>
      <c r="D622" s="158"/>
      <c r="E622" s="122"/>
      <c r="F622" s="122"/>
      <c r="G622" s="122"/>
      <c r="H622" s="168"/>
      <c r="I622" s="168"/>
      <c r="J622" s="168"/>
      <c r="K622" s="168"/>
      <c r="L622" s="168"/>
      <c r="M622" s="168"/>
      <c r="N622" s="168"/>
    </row>
    <row r="623" spans="3:14" ht="14.1">
      <c r="C623" s="122"/>
      <c r="D623" s="158"/>
      <c r="E623" s="122"/>
      <c r="F623" s="122"/>
      <c r="G623" s="122"/>
      <c r="H623" s="168"/>
      <c r="I623" s="168"/>
      <c r="J623" s="168"/>
      <c r="K623" s="168"/>
      <c r="L623" s="168"/>
      <c r="M623" s="168"/>
      <c r="N623" s="168"/>
    </row>
    <row r="624" spans="3:14" ht="14.1">
      <c r="C624" s="122"/>
      <c r="D624" s="158"/>
      <c r="E624" s="122"/>
      <c r="F624" s="122"/>
      <c r="G624" s="122"/>
      <c r="H624" s="168"/>
      <c r="I624" s="168"/>
      <c r="J624" s="168"/>
      <c r="K624" s="168"/>
      <c r="L624" s="168"/>
      <c r="M624" s="168"/>
      <c r="N624" s="168"/>
    </row>
    <row r="625" spans="3:14" ht="14.1">
      <c r="C625" s="122"/>
      <c r="D625" s="158"/>
      <c r="E625" s="122"/>
      <c r="F625" s="122"/>
      <c r="G625" s="122"/>
      <c r="H625" s="168"/>
      <c r="I625" s="168"/>
      <c r="J625" s="168"/>
      <c r="K625" s="168"/>
      <c r="L625" s="168"/>
      <c r="M625" s="168"/>
      <c r="N625" s="168"/>
    </row>
    <row r="626" spans="3:14" ht="14.1">
      <c r="C626" s="122"/>
      <c r="D626" s="158"/>
      <c r="E626" s="122"/>
      <c r="F626" s="122"/>
      <c r="G626" s="122"/>
      <c r="H626" s="168"/>
      <c r="I626" s="168"/>
      <c r="J626" s="168"/>
      <c r="K626" s="168"/>
      <c r="L626" s="168"/>
      <c r="M626" s="168"/>
      <c r="N626" s="168"/>
    </row>
    <row r="627" spans="3:14" ht="14.1">
      <c r="C627" s="122"/>
      <c r="D627" s="158"/>
      <c r="E627" s="122"/>
      <c r="F627" s="122"/>
      <c r="G627" s="122"/>
      <c r="H627" s="168"/>
      <c r="I627" s="168"/>
      <c r="J627" s="168"/>
      <c r="K627" s="168"/>
      <c r="L627" s="168"/>
      <c r="M627" s="168"/>
      <c r="N627" s="168"/>
    </row>
    <row r="628" spans="3:14" ht="14.1">
      <c r="C628" s="122"/>
      <c r="D628" s="158"/>
      <c r="E628" s="122"/>
      <c r="F628" s="122"/>
      <c r="G628" s="122"/>
      <c r="H628" s="168"/>
      <c r="I628" s="168"/>
      <c r="J628" s="168"/>
      <c r="K628" s="168"/>
      <c r="L628" s="168"/>
      <c r="M628" s="168"/>
      <c r="N628" s="168"/>
    </row>
    <row r="629" spans="3:14" ht="14.1">
      <c r="C629" s="122"/>
      <c r="D629" s="158"/>
      <c r="E629" s="122"/>
      <c r="F629" s="122"/>
      <c r="G629" s="122"/>
      <c r="H629" s="168"/>
      <c r="I629" s="168"/>
      <c r="J629" s="168"/>
      <c r="K629" s="168"/>
      <c r="L629" s="168"/>
      <c r="M629" s="168"/>
      <c r="N629" s="168"/>
    </row>
    <row r="630" spans="3:14" ht="14.1">
      <c r="C630" s="122"/>
      <c r="D630" s="158"/>
      <c r="E630" s="122"/>
      <c r="F630" s="122"/>
      <c r="G630" s="122"/>
      <c r="H630" s="168"/>
      <c r="I630" s="168"/>
      <c r="J630" s="168"/>
      <c r="K630" s="168"/>
      <c r="L630" s="168"/>
      <c r="M630" s="168"/>
      <c r="N630" s="168"/>
    </row>
    <row r="631" spans="3:14" ht="14.1">
      <c r="C631" s="122"/>
      <c r="D631" s="158"/>
      <c r="E631" s="122"/>
      <c r="F631" s="122"/>
      <c r="G631" s="122"/>
      <c r="H631" s="168"/>
      <c r="I631" s="168"/>
      <c r="J631" s="168"/>
      <c r="K631" s="168"/>
      <c r="L631" s="168"/>
      <c r="M631" s="168"/>
      <c r="N631" s="168"/>
    </row>
    <row r="632" spans="3:14" ht="14.1">
      <c r="C632" s="122"/>
      <c r="D632" s="158"/>
      <c r="E632" s="122"/>
      <c r="F632" s="122"/>
      <c r="G632" s="122"/>
      <c r="H632" s="168"/>
      <c r="I632" s="168"/>
      <c r="J632" s="168"/>
      <c r="K632" s="168"/>
      <c r="L632" s="168"/>
      <c r="M632" s="168"/>
      <c r="N632" s="168"/>
    </row>
    <row r="633" spans="3:14" ht="14.1">
      <c r="C633" s="122"/>
      <c r="D633" s="158"/>
      <c r="E633" s="122"/>
      <c r="F633" s="122"/>
      <c r="G633" s="122"/>
      <c r="H633" s="168"/>
      <c r="I633" s="168"/>
      <c r="J633" s="168"/>
      <c r="K633" s="168"/>
      <c r="L633" s="168"/>
      <c r="M633" s="168"/>
      <c r="N633" s="168"/>
    </row>
    <row r="634" spans="3:14" ht="14.1">
      <c r="C634" s="122"/>
      <c r="D634" s="158"/>
      <c r="E634" s="122"/>
      <c r="F634" s="122"/>
      <c r="G634" s="122"/>
      <c r="H634" s="168"/>
      <c r="I634" s="168"/>
      <c r="J634" s="168"/>
      <c r="K634" s="168"/>
      <c r="L634" s="168"/>
      <c r="M634" s="168"/>
      <c r="N634" s="168"/>
    </row>
    <row r="635" spans="3:14" ht="14.1">
      <c r="C635" s="122"/>
      <c r="D635" s="158"/>
      <c r="E635" s="122"/>
      <c r="F635" s="122"/>
      <c r="G635" s="122"/>
      <c r="H635" s="168"/>
      <c r="I635" s="168"/>
      <c r="J635" s="168"/>
      <c r="K635" s="168"/>
      <c r="L635" s="168"/>
      <c r="M635" s="168"/>
      <c r="N635" s="168"/>
    </row>
    <row r="636" spans="3:14" ht="14.1">
      <c r="C636" s="122"/>
      <c r="D636" s="158"/>
      <c r="E636" s="122"/>
      <c r="F636" s="122"/>
      <c r="G636" s="122"/>
      <c r="H636" s="168"/>
      <c r="I636" s="168"/>
      <c r="J636" s="168"/>
      <c r="K636" s="168"/>
      <c r="L636" s="168"/>
      <c r="M636" s="168"/>
      <c r="N636" s="168"/>
    </row>
    <row r="637" spans="3:14" ht="14.1">
      <c r="C637" s="122"/>
      <c r="D637" s="158"/>
      <c r="E637" s="122"/>
      <c r="F637" s="122"/>
      <c r="G637" s="122"/>
      <c r="H637" s="168"/>
      <c r="I637" s="168"/>
      <c r="J637" s="168"/>
      <c r="K637" s="168"/>
      <c r="L637" s="168"/>
      <c r="M637" s="168"/>
      <c r="N637" s="168"/>
    </row>
    <row r="638" spans="3:14" ht="14.1">
      <c r="C638" s="122"/>
      <c r="D638" s="158"/>
      <c r="E638" s="122"/>
      <c r="F638" s="122"/>
      <c r="G638" s="122"/>
      <c r="H638" s="168"/>
      <c r="I638" s="168"/>
      <c r="J638" s="168"/>
      <c r="K638" s="168"/>
      <c r="L638" s="168"/>
      <c r="M638" s="168"/>
      <c r="N638" s="168"/>
    </row>
    <row r="639" spans="3:14" ht="14.1">
      <c r="C639" s="122"/>
      <c r="D639" s="158"/>
      <c r="E639" s="122"/>
      <c r="F639" s="122"/>
      <c r="G639" s="122"/>
      <c r="H639" s="168"/>
      <c r="I639" s="168"/>
      <c r="J639" s="168"/>
      <c r="K639" s="168"/>
      <c r="L639" s="168"/>
      <c r="M639" s="168"/>
      <c r="N639" s="168"/>
    </row>
    <row r="640" spans="3:14" ht="14.1">
      <c r="C640" s="122"/>
      <c r="D640" s="158"/>
      <c r="E640" s="122"/>
      <c r="F640" s="122"/>
      <c r="G640" s="122"/>
      <c r="H640" s="168"/>
      <c r="I640" s="168"/>
      <c r="J640" s="168"/>
      <c r="K640" s="168"/>
      <c r="L640" s="168"/>
      <c r="M640" s="168"/>
      <c r="N640" s="168"/>
    </row>
    <row r="641" spans="3:14" ht="14.1">
      <c r="C641" s="122"/>
      <c r="D641" s="158"/>
      <c r="E641" s="122"/>
      <c r="F641" s="122"/>
      <c r="G641" s="122"/>
      <c r="H641" s="168"/>
      <c r="I641" s="168"/>
      <c r="J641" s="168"/>
      <c r="K641" s="168"/>
      <c r="L641" s="168"/>
      <c r="M641" s="168"/>
      <c r="N641" s="168"/>
    </row>
    <row r="642" spans="3:14" ht="14.1">
      <c r="C642" s="122"/>
      <c r="D642" s="158"/>
      <c r="E642" s="122"/>
      <c r="F642" s="122"/>
      <c r="G642" s="122"/>
      <c r="H642" s="168"/>
      <c r="I642" s="168"/>
      <c r="J642" s="168"/>
      <c r="K642" s="168"/>
      <c r="L642" s="168"/>
      <c r="M642" s="168"/>
      <c r="N642" s="168"/>
    </row>
    <row r="643" spans="3:14" ht="14.1">
      <c r="C643" s="122"/>
      <c r="D643" s="158"/>
      <c r="E643" s="122"/>
      <c r="F643" s="122"/>
      <c r="G643" s="122"/>
      <c r="H643" s="168"/>
      <c r="I643" s="168"/>
      <c r="J643" s="168"/>
      <c r="K643" s="168"/>
      <c r="L643" s="168"/>
      <c r="M643" s="168"/>
      <c r="N643" s="168"/>
    </row>
    <row r="644" spans="3:14" ht="14.1">
      <c r="C644" s="122"/>
      <c r="D644" s="158"/>
      <c r="E644" s="122"/>
      <c r="F644" s="122"/>
      <c r="G644" s="122"/>
      <c r="H644" s="168"/>
      <c r="I644" s="168"/>
      <c r="J644" s="168"/>
      <c r="K644" s="168"/>
      <c r="L644" s="168"/>
      <c r="M644" s="168"/>
      <c r="N644" s="168"/>
    </row>
    <row r="645" spans="3:14" ht="14.1">
      <c r="C645" s="122"/>
      <c r="D645" s="158"/>
      <c r="E645" s="122"/>
      <c r="F645" s="122"/>
      <c r="G645" s="122"/>
      <c r="H645" s="168"/>
      <c r="I645" s="168"/>
      <c r="J645" s="168"/>
      <c r="K645" s="168"/>
      <c r="L645" s="168"/>
      <c r="M645" s="168"/>
      <c r="N645" s="168"/>
    </row>
    <row r="646" spans="3:14" ht="14.1">
      <c r="C646" s="122"/>
      <c r="D646" s="158"/>
      <c r="E646" s="122"/>
      <c r="F646" s="122"/>
      <c r="G646" s="122"/>
      <c r="H646" s="168"/>
      <c r="I646" s="168"/>
      <c r="J646" s="168"/>
      <c r="K646" s="168"/>
      <c r="L646" s="168"/>
      <c r="M646" s="168"/>
      <c r="N646" s="168"/>
    </row>
    <row r="647" spans="3:14" ht="14.1">
      <c r="C647" s="122"/>
      <c r="D647" s="158"/>
      <c r="E647" s="122"/>
      <c r="F647" s="122"/>
      <c r="G647" s="122"/>
      <c r="H647" s="168"/>
      <c r="I647" s="168"/>
      <c r="J647" s="168"/>
      <c r="K647" s="168"/>
      <c r="L647" s="168"/>
      <c r="M647" s="168"/>
      <c r="N647" s="168"/>
    </row>
    <row r="648" spans="3:14" ht="14.1">
      <c r="C648" s="122"/>
      <c r="D648" s="158"/>
      <c r="E648" s="122"/>
      <c r="F648" s="122"/>
      <c r="G648" s="122"/>
      <c r="H648" s="168"/>
      <c r="I648" s="168"/>
      <c r="J648" s="168"/>
      <c r="K648" s="168"/>
      <c r="L648" s="168"/>
      <c r="M648" s="168"/>
      <c r="N648" s="168"/>
    </row>
    <row r="649" spans="3:14" ht="14.1">
      <c r="C649" s="122"/>
      <c r="D649" s="158"/>
      <c r="E649" s="122"/>
      <c r="F649" s="122"/>
      <c r="G649" s="122"/>
      <c r="H649" s="168"/>
      <c r="I649" s="168"/>
      <c r="J649" s="168"/>
      <c r="K649" s="168"/>
      <c r="L649" s="168"/>
      <c r="M649" s="168"/>
      <c r="N649" s="168"/>
    </row>
    <row r="650" spans="3:14" ht="14.1">
      <c r="C650" s="122"/>
      <c r="D650" s="158"/>
      <c r="E650" s="122"/>
      <c r="F650" s="122"/>
      <c r="G650" s="122"/>
      <c r="H650" s="168"/>
      <c r="I650" s="168"/>
      <c r="J650" s="168"/>
      <c r="K650" s="168"/>
      <c r="L650" s="168"/>
      <c r="M650" s="168"/>
      <c r="N650" s="168"/>
    </row>
    <row r="651" spans="3:14" ht="14.1">
      <c r="C651" s="122"/>
      <c r="D651" s="158"/>
      <c r="E651" s="122"/>
      <c r="F651" s="122"/>
      <c r="G651" s="122"/>
      <c r="H651" s="168"/>
      <c r="I651" s="168"/>
      <c r="J651" s="168"/>
      <c r="K651" s="168"/>
      <c r="L651" s="168"/>
      <c r="M651" s="168"/>
      <c r="N651" s="168"/>
    </row>
    <row r="652" spans="3:14" ht="14.1">
      <c r="C652" s="122"/>
      <c r="D652" s="158"/>
      <c r="E652" s="122"/>
      <c r="F652" s="122"/>
      <c r="G652" s="122"/>
      <c r="H652" s="168"/>
      <c r="I652" s="168"/>
      <c r="J652" s="168"/>
      <c r="K652" s="168"/>
      <c r="L652" s="168"/>
      <c r="M652" s="168"/>
      <c r="N652" s="168"/>
    </row>
    <row r="653" spans="3:14" ht="14.1">
      <c r="C653" s="122"/>
      <c r="D653" s="158"/>
      <c r="E653" s="122"/>
      <c r="F653" s="122"/>
      <c r="G653" s="122"/>
      <c r="H653" s="168"/>
      <c r="I653" s="168"/>
      <c r="J653" s="168"/>
      <c r="K653" s="168"/>
      <c r="L653" s="168"/>
      <c r="M653" s="168"/>
      <c r="N653" s="168"/>
    </row>
    <row r="654" spans="3:14" ht="14.1">
      <c r="C654" s="122"/>
      <c r="D654" s="158"/>
      <c r="E654" s="122"/>
      <c r="F654" s="122"/>
      <c r="G654" s="122"/>
      <c r="H654" s="168"/>
      <c r="I654" s="168"/>
      <c r="J654" s="168"/>
      <c r="K654" s="168"/>
      <c r="L654" s="168"/>
      <c r="M654" s="168"/>
      <c r="N654" s="168"/>
    </row>
    <row r="655" spans="3:14" ht="14.1">
      <c r="C655" s="122"/>
      <c r="D655" s="158"/>
      <c r="E655" s="122"/>
      <c r="F655" s="122"/>
      <c r="G655" s="122"/>
      <c r="H655" s="168"/>
      <c r="I655" s="168"/>
      <c r="J655" s="168"/>
      <c r="K655" s="168"/>
      <c r="L655" s="168"/>
      <c r="M655" s="168"/>
      <c r="N655" s="168"/>
    </row>
    <row r="656" spans="3:14" ht="14.1">
      <c r="C656" s="122"/>
      <c r="D656" s="158"/>
      <c r="E656" s="122"/>
      <c r="F656" s="122"/>
      <c r="G656" s="122"/>
      <c r="H656" s="168"/>
      <c r="I656" s="168"/>
      <c r="J656" s="168"/>
      <c r="K656" s="168"/>
      <c r="L656" s="168"/>
      <c r="M656" s="168"/>
      <c r="N656" s="168"/>
    </row>
    <row r="657" spans="3:14" ht="14.1">
      <c r="C657" s="122"/>
      <c r="D657" s="158"/>
      <c r="E657" s="122"/>
      <c r="F657" s="122"/>
      <c r="G657" s="122"/>
      <c r="H657" s="168"/>
      <c r="I657" s="168"/>
      <c r="J657" s="168"/>
      <c r="K657" s="168"/>
      <c r="L657" s="168"/>
      <c r="M657" s="168"/>
      <c r="N657" s="168"/>
    </row>
    <row r="658" spans="3:14" ht="14.1">
      <c r="C658" s="122"/>
      <c r="D658" s="158"/>
      <c r="E658" s="122"/>
      <c r="F658" s="122"/>
      <c r="G658" s="122"/>
      <c r="H658" s="168"/>
      <c r="I658" s="168"/>
      <c r="J658" s="168"/>
      <c r="K658" s="168"/>
      <c r="L658" s="168"/>
      <c r="M658" s="168"/>
      <c r="N658" s="168"/>
    </row>
    <row r="659" spans="3:14" ht="14.1">
      <c r="C659" s="122"/>
      <c r="D659" s="158"/>
      <c r="E659" s="122"/>
      <c r="F659" s="122"/>
      <c r="G659" s="122"/>
      <c r="H659" s="168"/>
      <c r="I659" s="168"/>
      <c r="J659" s="168"/>
      <c r="K659" s="168"/>
      <c r="L659" s="168"/>
      <c r="M659" s="168"/>
      <c r="N659" s="168"/>
    </row>
    <row r="660" spans="3:14" ht="14.1">
      <c r="C660" s="122"/>
      <c r="D660" s="158"/>
      <c r="E660" s="122"/>
      <c r="F660" s="122"/>
      <c r="G660" s="122"/>
      <c r="H660" s="168"/>
      <c r="I660" s="168"/>
      <c r="J660" s="168"/>
      <c r="K660" s="168"/>
      <c r="L660" s="168"/>
      <c r="M660" s="168"/>
      <c r="N660" s="168"/>
    </row>
    <row r="661" spans="3:14" ht="14.1">
      <c r="C661" s="122"/>
      <c r="D661" s="158"/>
      <c r="E661" s="122"/>
      <c r="F661" s="122"/>
      <c r="G661" s="122"/>
      <c r="H661" s="168"/>
      <c r="I661" s="168"/>
      <c r="J661" s="168"/>
      <c r="K661" s="168"/>
      <c r="L661" s="168"/>
      <c r="M661" s="168"/>
      <c r="N661" s="168"/>
    </row>
    <row r="662" spans="3:14" ht="14.1">
      <c r="C662" s="122"/>
      <c r="D662" s="158"/>
      <c r="E662" s="122"/>
      <c r="F662" s="122"/>
      <c r="G662" s="122"/>
      <c r="H662" s="168"/>
      <c r="I662" s="168"/>
      <c r="J662" s="168"/>
      <c r="K662" s="168"/>
      <c r="L662" s="168"/>
      <c r="M662" s="168"/>
      <c r="N662" s="168"/>
    </row>
    <row r="663" spans="3:14" ht="14.1">
      <c r="C663" s="122"/>
      <c r="D663" s="158"/>
      <c r="E663" s="122"/>
      <c r="F663" s="122"/>
      <c r="G663" s="122"/>
      <c r="H663" s="168"/>
      <c r="I663" s="168"/>
      <c r="J663" s="168"/>
      <c r="K663" s="168"/>
      <c r="L663" s="168"/>
      <c r="M663" s="168"/>
      <c r="N663" s="168"/>
    </row>
    <row r="664" spans="3:14" ht="14.1">
      <c r="C664" s="122"/>
      <c r="D664" s="158"/>
      <c r="E664" s="122"/>
      <c r="F664" s="122"/>
      <c r="G664" s="122"/>
      <c r="H664" s="168"/>
      <c r="I664" s="168"/>
      <c r="J664" s="168"/>
      <c r="K664" s="168"/>
      <c r="L664" s="168"/>
      <c r="M664" s="168"/>
      <c r="N664" s="168"/>
    </row>
    <row r="665" spans="3:14" ht="14.1">
      <c r="C665" s="122"/>
      <c r="D665" s="158"/>
      <c r="E665" s="122"/>
      <c r="F665" s="122"/>
      <c r="G665" s="122"/>
      <c r="H665" s="168"/>
      <c r="I665" s="168"/>
      <c r="J665" s="168"/>
      <c r="K665" s="168"/>
      <c r="L665" s="168"/>
      <c r="M665" s="168"/>
      <c r="N665" s="168"/>
    </row>
    <row r="666" spans="3:14" ht="14.1">
      <c r="C666" s="122"/>
      <c r="D666" s="158"/>
      <c r="E666" s="122"/>
      <c r="F666" s="122"/>
      <c r="G666" s="122"/>
      <c r="H666" s="168"/>
      <c r="I666" s="168"/>
      <c r="J666" s="168"/>
      <c r="K666" s="168"/>
      <c r="L666" s="168"/>
      <c r="M666" s="168"/>
      <c r="N666" s="168"/>
    </row>
    <row r="667" spans="3:14" ht="14.1">
      <c r="C667" s="122"/>
      <c r="D667" s="158"/>
      <c r="E667" s="122"/>
      <c r="F667" s="122"/>
      <c r="G667" s="122"/>
      <c r="H667" s="168"/>
      <c r="I667" s="168"/>
      <c r="J667" s="168"/>
      <c r="K667" s="168"/>
      <c r="L667" s="168"/>
      <c r="M667" s="168"/>
      <c r="N667" s="168"/>
    </row>
    <row r="668" spans="3:14" ht="14.1">
      <c r="C668" s="122"/>
      <c r="D668" s="158"/>
      <c r="E668" s="122"/>
      <c r="F668" s="122"/>
      <c r="G668" s="122"/>
      <c r="H668" s="168"/>
      <c r="I668" s="168"/>
      <c r="J668" s="168"/>
      <c r="K668" s="168"/>
      <c r="L668" s="168"/>
      <c r="M668" s="168"/>
      <c r="N668" s="168"/>
    </row>
    <row r="669" spans="3:14" ht="14.1">
      <c r="C669" s="122"/>
      <c r="D669" s="158"/>
      <c r="E669" s="122"/>
      <c r="F669" s="122"/>
      <c r="G669" s="122"/>
      <c r="H669" s="168"/>
      <c r="I669" s="168"/>
      <c r="J669" s="168"/>
      <c r="K669" s="168"/>
      <c r="L669" s="168"/>
      <c r="M669" s="168"/>
      <c r="N669" s="168"/>
    </row>
    <row r="670" spans="3:14" ht="14.1">
      <c r="C670" s="122"/>
      <c r="D670" s="158"/>
      <c r="E670" s="122"/>
      <c r="F670" s="122"/>
      <c r="G670" s="122"/>
      <c r="H670" s="168"/>
      <c r="I670" s="168"/>
      <c r="J670" s="168"/>
      <c r="K670" s="168"/>
      <c r="L670" s="168"/>
      <c r="M670" s="168"/>
      <c r="N670" s="168"/>
    </row>
    <row r="671" spans="3:14" ht="14.1">
      <c r="C671" s="122"/>
      <c r="D671" s="158"/>
      <c r="E671" s="122"/>
      <c r="F671" s="122"/>
      <c r="G671" s="122"/>
      <c r="H671" s="168"/>
      <c r="I671" s="168"/>
      <c r="J671" s="168"/>
      <c r="K671" s="168"/>
      <c r="L671" s="168"/>
      <c r="M671" s="168"/>
      <c r="N671" s="168"/>
    </row>
    <row r="672" spans="3:14" ht="14.1">
      <c r="C672" s="122"/>
      <c r="D672" s="158"/>
      <c r="E672" s="122"/>
      <c r="F672" s="122"/>
      <c r="G672" s="122"/>
      <c r="H672" s="168"/>
      <c r="I672" s="168"/>
      <c r="J672" s="168"/>
      <c r="K672" s="168"/>
      <c r="L672" s="168"/>
      <c r="M672" s="168"/>
      <c r="N672" s="168"/>
    </row>
    <row r="673" spans="3:14" ht="14.1">
      <c r="C673" s="122"/>
      <c r="D673" s="158"/>
      <c r="E673" s="122"/>
      <c r="F673" s="122"/>
      <c r="G673" s="122"/>
      <c r="H673" s="168"/>
      <c r="I673" s="168"/>
      <c r="J673" s="168"/>
      <c r="K673" s="168"/>
      <c r="L673" s="168"/>
      <c r="M673" s="168"/>
      <c r="N673" s="168"/>
    </row>
    <row r="674" spans="3:14" ht="14.1">
      <c r="C674" s="122"/>
      <c r="D674" s="158"/>
      <c r="E674" s="122"/>
      <c r="F674" s="122"/>
      <c r="G674" s="122"/>
      <c r="H674" s="168"/>
      <c r="I674" s="168"/>
      <c r="J674" s="168"/>
      <c r="K674" s="168"/>
      <c r="L674" s="168"/>
      <c r="M674" s="168"/>
      <c r="N674" s="168"/>
    </row>
    <row r="675" spans="3:14" ht="14.1">
      <c r="C675" s="122"/>
      <c r="D675" s="158"/>
      <c r="E675" s="122"/>
      <c r="F675" s="122"/>
      <c r="G675" s="122"/>
      <c r="H675" s="168"/>
      <c r="I675" s="168"/>
      <c r="J675" s="168"/>
      <c r="K675" s="168"/>
      <c r="L675" s="168"/>
      <c r="M675" s="168"/>
      <c r="N675" s="168"/>
    </row>
    <row r="676" spans="3:14" ht="14.1">
      <c r="C676" s="122"/>
      <c r="D676" s="158"/>
      <c r="E676" s="122"/>
      <c r="F676" s="122"/>
      <c r="G676" s="122"/>
      <c r="H676" s="168"/>
      <c r="I676" s="168"/>
      <c r="J676" s="168"/>
      <c r="K676" s="168"/>
      <c r="L676" s="168"/>
      <c r="M676" s="168"/>
      <c r="N676" s="168"/>
    </row>
    <row r="677" spans="3:14" ht="14.1">
      <c r="C677" s="122"/>
      <c r="D677" s="158"/>
      <c r="E677" s="122"/>
      <c r="F677" s="122"/>
      <c r="G677" s="122"/>
      <c r="H677" s="168"/>
      <c r="I677" s="168"/>
      <c r="J677" s="168"/>
      <c r="K677" s="168"/>
      <c r="L677" s="168"/>
      <c r="M677" s="168"/>
      <c r="N677" s="168"/>
    </row>
    <row r="678" spans="3:14" ht="14.1">
      <c r="C678" s="122"/>
      <c r="D678" s="158"/>
      <c r="E678" s="122"/>
      <c r="F678" s="122"/>
      <c r="G678" s="122"/>
      <c r="H678" s="168"/>
      <c r="I678" s="168"/>
      <c r="J678" s="168"/>
      <c r="K678" s="168"/>
      <c r="L678" s="168"/>
      <c r="M678" s="168"/>
      <c r="N678" s="168"/>
    </row>
    <row r="679" spans="3:14" ht="14.1">
      <c r="C679" s="122"/>
      <c r="D679" s="158"/>
      <c r="E679" s="122"/>
      <c r="F679" s="122"/>
      <c r="G679" s="122"/>
      <c r="H679" s="168"/>
      <c r="I679" s="168"/>
      <c r="J679" s="168"/>
      <c r="K679" s="168"/>
      <c r="L679" s="168"/>
      <c r="M679" s="168"/>
      <c r="N679" s="168"/>
    </row>
    <row r="680" spans="3:14" ht="14.1">
      <c r="C680" s="122"/>
      <c r="D680" s="158"/>
      <c r="E680" s="122"/>
      <c r="F680" s="122"/>
      <c r="G680" s="122"/>
      <c r="H680" s="168"/>
      <c r="I680" s="168"/>
      <c r="J680" s="168"/>
      <c r="K680" s="168"/>
      <c r="L680" s="168"/>
      <c r="M680" s="168"/>
      <c r="N680" s="168"/>
    </row>
    <row r="681" spans="3:14" ht="14.1">
      <c r="C681" s="122"/>
      <c r="D681" s="158"/>
      <c r="E681" s="122"/>
      <c r="F681" s="122"/>
      <c r="G681" s="122"/>
      <c r="H681" s="168"/>
      <c r="I681" s="168"/>
      <c r="J681" s="168"/>
      <c r="K681" s="168"/>
      <c r="L681" s="168"/>
      <c r="M681" s="168"/>
      <c r="N681" s="168"/>
    </row>
    <row r="682" spans="3:14" ht="14.1">
      <c r="C682" s="122"/>
      <c r="D682" s="158"/>
      <c r="E682" s="122"/>
      <c r="F682" s="122"/>
      <c r="G682" s="122"/>
      <c r="H682" s="168"/>
      <c r="I682" s="168"/>
      <c r="J682" s="168"/>
      <c r="K682" s="168"/>
      <c r="L682" s="168"/>
      <c r="M682" s="168"/>
      <c r="N682" s="168"/>
    </row>
    <row r="683" spans="3:14" ht="14.1">
      <c r="C683" s="122"/>
      <c r="D683" s="158"/>
      <c r="E683" s="122"/>
      <c r="F683" s="122"/>
      <c r="G683" s="122"/>
      <c r="H683" s="168"/>
      <c r="I683" s="168"/>
      <c r="J683" s="168"/>
      <c r="K683" s="168"/>
      <c r="L683" s="168"/>
      <c r="M683" s="168"/>
      <c r="N683" s="168"/>
    </row>
    <row r="684" spans="3:14" ht="14.1">
      <c r="C684" s="122"/>
      <c r="D684" s="158"/>
      <c r="E684" s="122"/>
      <c r="F684" s="122"/>
      <c r="G684" s="122"/>
      <c r="H684" s="168"/>
      <c r="I684" s="168"/>
      <c r="J684" s="168"/>
      <c r="K684" s="168"/>
      <c r="L684" s="168"/>
      <c r="M684" s="168"/>
      <c r="N684" s="168"/>
    </row>
    <row r="685" spans="3:14" ht="14.1">
      <c r="C685" s="122"/>
      <c r="D685" s="158"/>
      <c r="E685" s="122"/>
      <c r="F685" s="122"/>
      <c r="G685" s="122"/>
      <c r="H685" s="168"/>
      <c r="I685" s="168"/>
      <c r="J685" s="168"/>
      <c r="K685" s="168"/>
      <c r="L685" s="168"/>
      <c r="M685" s="168"/>
      <c r="N685" s="168"/>
    </row>
    <row r="686" spans="3:14" ht="14.1">
      <c r="C686" s="122"/>
      <c r="D686" s="158"/>
      <c r="E686" s="122"/>
      <c r="F686" s="122"/>
      <c r="G686" s="122"/>
      <c r="H686" s="168"/>
      <c r="I686" s="168"/>
      <c r="J686" s="168"/>
      <c r="K686" s="168"/>
      <c r="L686" s="168"/>
      <c r="M686" s="168"/>
      <c r="N686" s="168"/>
    </row>
    <row r="687" spans="3:14" ht="14.1">
      <c r="C687" s="122"/>
      <c r="D687" s="158"/>
      <c r="E687" s="122"/>
      <c r="F687" s="122"/>
      <c r="G687" s="122"/>
      <c r="H687" s="168"/>
      <c r="I687" s="168"/>
      <c r="J687" s="168"/>
      <c r="K687" s="168"/>
      <c r="L687" s="168"/>
      <c r="M687" s="168"/>
      <c r="N687" s="168"/>
    </row>
    <row r="688" spans="3:14" ht="14.1">
      <c r="C688" s="122"/>
      <c r="D688" s="158"/>
      <c r="E688" s="122"/>
      <c r="F688" s="122"/>
      <c r="G688" s="122"/>
      <c r="H688" s="168"/>
      <c r="I688" s="168"/>
      <c r="J688" s="168"/>
      <c r="K688" s="168"/>
      <c r="L688" s="168"/>
      <c r="M688" s="168"/>
      <c r="N688" s="168"/>
    </row>
    <row r="689" spans="3:14" ht="14.1">
      <c r="C689" s="122"/>
      <c r="D689" s="158"/>
      <c r="E689" s="122"/>
      <c r="F689" s="122"/>
      <c r="G689" s="122"/>
      <c r="H689" s="168"/>
      <c r="I689" s="168"/>
      <c r="J689" s="168"/>
      <c r="K689" s="168"/>
      <c r="L689" s="168"/>
      <c r="M689" s="168"/>
      <c r="N689" s="168"/>
    </row>
    <row r="690" spans="3:14" ht="14.1">
      <c r="C690" s="122"/>
      <c r="D690" s="158"/>
      <c r="E690" s="122"/>
      <c r="F690" s="122"/>
      <c r="G690" s="122"/>
      <c r="H690" s="168"/>
      <c r="I690" s="168"/>
      <c r="J690" s="168"/>
      <c r="K690" s="168"/>
      <c r="L690" s="168"/>
      <c r="M690" s="168"/>
      <c r="N690" s="168"/>
    </row>
    <row r="691" spans="3:14" ht="14.1">
      <c r="C691" s="122"/>
      <c r="D691" s="158"/>
      <c r="E691" s="122"/>
      <c r="F691" s="122"/>
      <c r="G691" s="122"/>
      <c r="H691" s="168"/>
      <c r="I691" s="168"/>
      <c r="J691" s="168"/>
      <c r="K691" s="168"/>
      <c r="L691" s="168"/>
      <c r="M691" s="168"/>
      <c r="N691" s="168"/>
    </row>
    <row r="692" spans="3:14" ht="14.1">
      <c r="C692" s="122"/>
      <c r="D692" s="158"/>
      <c r="E692" s="122"/>
      <c r="F692" s="122"/>
      <c r="G692" s="122"/>
      <c r="H692" s="168"/>
      <c r="I692" s="168"/>
      <c r="J692" s="168"/>
      <c r="K692" s="168"/>
      <c r="L692" s="168"/>
      <c r="M692" s="168"/>
      <c r="N692" s="168"/>
    </row>
    <row r="693" spans="3:14" ht="14.1">
      <c r="C693" s="122"/>
      <c r="D693" s="158"/>
      <c r="E693" s="122"/>
      <c r="F693" s="122"/>
      <c r="G693" s="122"/>
      <c r="H693" s="168"/>
      <c r="I693" s="168"/>
      <c r="J693" s="168"/>
      <c r="K693" s="168"/>
      <c r="L693" s="168"/>
      <c r="M693" s="168"/>
      <c r="N693" s="168"/>
    </row>
    <row r="694" spans="3:14" ht="14.1">
      <c r="C694" s="122"/>
      <c r="D694" s="158"/>
      <c r="E694" s="122"/>
      <c r="F694" s="122"/>
      <c r="G694" s="122"/>
      <c r="H694" s="168"/>
      <c r="I694" s="168"/>
      <c r="J694" s="168"/>
      <c r="K694" s="168"/>
      <c r="L694" s="168"/>
      <c r="M694" s="168"/>
      <c r="N694" s="168"/>
    </row>
    <row r="695" spans="3:14" ht="14.1">
      <c r="C695" s="122"/>
      <c r="D695" s="158"/>
      <c r="E695" s="122"/>
      <c r="F695" s="122"/>
      <c r="G695" s="122"/>
      <c r="H695" s="168"/>
      <c r="I695" s="168"/>
      <c r="J695" s="168"/>
      <c r="K695" s="168"/>
      <c r="L695" s="168"/>
      <c r="M695" s="168"/>
      <c r="N695" s="168"/>
    </row>
    <row r="696" spans="3:14" ht="14.1">
      <c r="C696" s="122"/>
      <c r="D696" s="158"/>
      <c r="E696" s="122"/>
      <c r="F696" s="122"/>
      <c r="G696" s="122"/>
      <c r="H696" s="168"/>
      <c r="I696" s="168"/>
      <c r="J696" s="168"/>
      <c r="K696" s="168"/>
      <c r="L696" s="168"/>
      <c r="M696" s="168"/>
      <c r="N696" s="168"/>
    </row>
    <row r="697" spans="3:14" ht="14.1">
      <c r="C697" s="122"/>
      <c r="D697" s="158"/>
      <c r="E697" s="122"/>
      <c r="F697" s="122"/>
      <c r="G697" s="122"/>
      <c r="H697" s="168"/>
      <c r="I697" s="168"/>
      <c r="J697" s="168"/>
      <c r="K697" s="168"/>
      <c r="L697" s="168"/>
      <c r="M697" s="168"/>
      <c r="N697" s="168"/>
    </row>
    <row r="698" spans="3:14" ht="14.1">
      <c r="C698" s="122"/>
      <c r="D698" s="158"/>
      <c r="E698" s="122"/>
      <c r="F698" s="122"/>
      <c r="G698" s="122"/>
      <c r="H698" s="168"/>
      <c r="I698" s="168"/>
      <c r="J698" s="168"/>
      <c r="K698" s="168"/>
      <c r="L698" s="168"/>
      <c r="M698" s="168"/>
      <c r="N698" s="168"/>
    </row>
    <row r="699" spans="3:14" ht="14.1">
      <c r="C699" s="122"/>
      <c r="D699" s="158"/>
      <c r="E699" s="122"/>
      <c r="F699" s="122"/>
      <c r="G699" s="122"/>
      <c r="H699" s="168"/>
      <c r="I699" s="168"/>
      <c r="J699" s="168"/>
      <c r="K699" s="168"/>
      <c r="L699" s="168"/>
      <c r="M699" s="168"/>
      <c r="N699" s="168"/>
    </row>
    <row r="700" spans="3:14" ht="14.1">
      <c r="C700" s="122"/>
      <c r="D700" s="158"/>
      <c r="E700" s="122"/>
      <c r="F700" s="122"/>
      <c r="G700" s="122"/>
      <c r="H700" s="168"/>
      <c r="I700" s="168"/>
      <c r="J700" s="168"/>
      <c r="K700" s="168"/>
      <c r="L700" s="168"/>
      <c r="M700" s="168"/>
      <c r="N700" s="168"/>
    </row>
    <row r="701" spans="3:14" ht="14.1">
      <c r="C701" s="122"/>
      <c r="D701" s="158"/>
      <c r="E701" s="122"/>
      <c r="F701" s="122"/>
      <c r="G701" s="122"/>
      <c r="H701" s="168"/>
      <c r="I701" s="168"/>
      <c r="J701" s="168"/>
      <c r="K701" s="168"/>
      <c r="L701" s="168"/>
      <c r="M701" s="168"/>
      <c r="N701" s="168"/>
    </row>
    <row r="702" spans="3:14" ht="14.1">
      <c r="C702" s="122"/>
      <c r="D702" s="158"/>
      <c r="E702" s="122"/>
      <c r="F702" s="122"/>
      <c r="G702" s="122"/>
      <c r="H702" s="168"/>
      <c r="I702" s="168"/>
      <c r="J702" s="168"/>
      <c r="K702" s="168"/>
      <c r="L702" s="168"/>
      <c r="M702" s="168"/>
      <c r="N702" s="168"/>
    </row>
    <row r="703" spans="3:14" ht="14.1">
      <c r="C703" s="122"/>
      <c r="D703" s="158"/>
      <c r="E703" s="122"/>
      <c r="F703" s="122"/>
      <c r="G703" s="122"/>
      <c r="H703" s="168"/>
      <c r="I703" s="168"/>
      <c r="J703" s="168"/>
      <c r="K703" s="168"/>
      <c r="L703" s="168"/>
      <c r="M703" s="168"/>
      <c r="N703" s="168"/>
    </row>
    <row r="704" spans="3:14" ht="14.1">
      <c r="C704" s="122"/>
      <c r="D704" s="158"/>
      <c r="E704" s="122"/>
      <c r="F704" s="122"/>
      <c r="G704" s="122"/>
      <c r="H704" s="168"/>
      <c r="I704" s="168"/>
      <c r="J704" s="168"/>
      <c r="K704" s="168"/>
      <c r="L704" s="168"/>
      <c r="M704" s="168"/>
      <c r="N704" s="168"/>
    </row>
    <row r="705" spans="3:14" ht="14.1">
      <c r="C705" s="122"/>
      <c r="D705" s="158"/>
      <c r="E705" s="122"/>
      <c r="F705" s="122"/>
      <c r="G705" s="122"/>
      <c r="H705" s="168"/>
      <c r="I705" s="168"/>
      <c r="J705" s="168"/>
      <c r="K705" s="168"/>
      <c r="L705" s="168"/>
      <c r="M705" s="168"/>
      <c r="N705" s="168"/>
    </row>
    <row r="706" spans="3:14" ht="14.1">
      <c r="C706" s="122"/>
      <c r="D706" s="158"/>
      <c r="E706" s="122"/>
      <c r="F706" s="122"/>
      <c r="G706" s="122"/>
      <c r="H706" s="168"/>
      <c r="I706" s="168"/>
      <c r="J706" s="168"/>
      <c r="K706" s="168"/>
      <c r="L706" s="168"/>
      <c r="M706" s="168"/>
      <c r="N706" s="168"/>
    </row>
    <row r="707" spans="3:14" ht="14.1">
      <c r="C707" s="122"/>
      <c r="D707" s="158"/>
      <c r="E707" s="122"/>
      <c r="F707" s="122"/>
      <c r="G707" s="122"/>
      <c r="H707" s="168"/>
      <c r="I707" s="168"/>
      <c r="J707" s="168"/>
      <c r="K707" s="168"/>
      <c r="L707" s="168"/>
      <c r="M707" s="168"/>
      <c r="N707" s="168"/>
    </row>
    <row r="708" spans="3:14" ht="14.1">
      <c r="C708" s="122"/>
      <c r="D708" s="158"/>
      <c r="E708" s="122"/>
      <c r="F708" s="122"/>
      <c r="G708" s="122"/>
      <c r="H708" s="168"/>
      <c r="I708" s="168"/>
      <c r="J708" s="168"/>
      <c r="K708" s="168"/>
      <c r="L708" s="168"/>
      <c r="M708" s="168"/>
      <c r="N708" s="168"/>
    </row>
    <row r="709" spans="3:14" ht="14.1">
      <c r="C709" s="122"/>
      <c r="D709" s="158"/>
      <c r="E709" s="122"/>
      <c r="F709" s="122"/>
      <c r="G709" s="122"/>
      <c r="H709" s="168"/>
      <c r="I709" s="168"/>
      <c r="J709" s="168"/>
      <c r="K709" s="168"/>
      <c r="L709" s="168"/>
      <c r="M709" s="168"/>
      <c r="N709" s="168"/>
    </row>
    <row r="710" spans="3:14" ht="14.1">
      <c r="C710" s="122"/>
      <c r="D710" s="158"/>
      <c r="E710" s="122"/>
      <c r="F710" s="122"/>
      <c r="G710" s="122"/>
      <c r="H710" s="168"/>
      <c r="I710" s="168"/>
      <c r="J710" s="168"/>
      <c r="K710" s="168"/>
      <c r="L710" s="168"/>
      <c r="M710" s="168"/>
      <c r="N710" s="168"/>
    </row>
    <row r="711" spans="3:14" ht="14.1">
      <c r="C711" s="122"/>
      <c r="D711" s="158"/>
      <c r="E711" s="122"/>
      <c r="F711" s="122"/>
      <c r="G711" s="122"/>
      <c r="H711" s="168"/>
      <c r="I711" s="168"/>
      <c r="J711" s="168"/>
      <c r="K711" s="168"/>
      <c r="L711" s="168"/>
      <c r="M711" s="168"/>
      <c r="N711" s="168"/>
    </row>
    <row r="712" spans="3:14" ht="14.1">
      <c r="C712" s="122"/>
      <c r="D712" s="158"/>
      <c r="E712" s="122"/>
      <c r="F712" s="122"/>
      <c r="G712" s="122"/>
      <c r="H712" s="168"/>
      <c r="I712" s="168"/>
      <c r="J712" s="168"/>
      <c r="K712" s="168"/>
      <c r="L712" s="168"/>
      <c r="M712" s="168"/>
      <c r="N712" s="168"/>
    </row>
    <row r="713" spans="3:14" ht="14.1">
      <c r="C713" s="122"/>
      <c r="D713" s="158"/>
      <c r="E713" s="122"/>
      <c r="F713" s="122"/>
      <c r="G713" s="122"/>
      <c r="H713" s="168"/>
      <c r="I713" s="168"/>
      <c r="J713" s="168"/>
      <c r="K713" s="168"/>
      <c r="L713" s="168"/>
      <c r="M713" s="168"/>
      <c r="N713" s="168"/>
    </row>
    <row r="714" spans="3:14" ht="14.1">
      <c r="C714" s="122"/>
      <c r="D714" s="158"/>
      <c r="E714" s="122"/>
      <c r="F714" s="122"/>
      <c r="G714" s="122"/>
      <c r="H714" s="168"/>
      <c r="I714" s="168"/>
      <c r="J714" s="168"/>
      <c r="K714" s="168"/>
      <c r="L714" s="168"/>
      <c r="M714" s="168"/>
      <c r="N714" s="168"/>
    </row>
    <row r="715" spans="3:14" ht="14.1">
      <c r="C715" s="122"/>
      <c r="D715" s="158"/>
      <c r="E715" s="122"/>
      <c r="F715" s="122"/>
      <c r="G715" s="122"/>
      <c r="H715" s="168"/>
      <c r="I715" s="168"/>
      <c r="J715" s="168"/>
      <c r="K715" s="168"/>
      <c r="L715" s="168"/>
      <c r="M715" s="168"/>
      <c r="N715" s="168"/>
    </row>
    <row r="716" spans="3:14" ht="14.1">
      <c r="C716" s="122"/>
      <c r="D716" s="158"/>
      <c r="E716" s="122"/>
      <c r="F716" s="122"/>
      <c r="G716" s="122"/>
      <c r="H716" s="168"/>
      <c r="I716" s="168"/>
      <c r="J716" s="168"/>
      <c r="K716" s="168"/>
      <c r="L716" s="168"/>
      <c r="M716" s="168"/>
      <c r="N716" s="168"/>
    </row>
    <row r="717" spans="3:14" ht="14.1">
      <c r="C717" s="122"/>
      <c r="D717" s="158"/>
      <c r="E717" s="122"/>
      <c r="F717" s="122"/>
      <c r="G717" s="122"/>
      <c r="H717" s="168"/>
      <c r="I717" s="168"/>
      <c r="J717" s="168"/>
      <c r="K717" s="168"/>
      <c r="L717" s="168"/>
      <c r="M717" s="168"/>
      <c r="N717" s="168"/>
    </row>
    <row r="718" spans="3:14" ht="14.1">
      <c r="C718" s="122"/>
      <c r="D718" s="158"/>
      <c r="E718" s="122"/>
      <c r="F718" s="122"/>
      <c r="G718" s="122"/>
      <c r="H718" s="168"/>
      <c r="I718" s="168"/>
      <c r="J718" s="168"/>
      <c r="K718" s="168"/>
      <c r="L718" s="168"/>
      <c r="M718" s="168"/>
      <c r="N718" s="168"/>
    </row>
    <row r="719" spans="3:14" ht="14.1">
      <c r="C719" s="122"/>
      <c r="D719" s="158"/>
      <c r="E719" s="122"/>
      <c r="F719" s="122"/>
      <c r="G719" s="122"/>
      <c r="H719" s="168"/>
      <c r="I719" s="168"/>
      <c r="J719" s="168"/>
      <c r="K719" s="168"/>
      <c r="L719" s="168"/>
      <c r="M719" s="168"/>
      <c r="N719" s="168"/>
    </row>
    <row r="720" spans="3:14" ht="14.1">
      <c r="C720" s="122"/>
      <c r="D720" s="158"/>
      <c r="E720" s="122"/>
      <c r="F720" s="122"/>
      <c r="G720" s="122"/>
      <c r="H720" s="168"/>
      <c r="I720" s="168"/>
      <c r="J720" s="168"/>
      <c r="K720" s="168"/>
      <c r="L720" s="168"/>
      <c r="M720" s="168"/>
      <c r="N720" s="168"/>
    </row>
    <row r="721" spans="3:14" ht="14.1">
      <c r="C721" s="122"/>
      <c r="D721" s="158"/>
      <c r="E721" s="122"/>
      <c r="F721" s="122"/>
      <c r="G721" s="122"/>
      <c r="H721" s="168"/>
      <c r="I721" s="168"/>
      <c r="J721" s="168"/>
      <c r="K721" s="168"/>
      <c r="L721" s="168"/>
      <c r="M721" s="168"/>
      <c r="N721" s="168"/>
    </row>
    <row r="722" spans="3:14" ht="14.1">
      <c r="C722" s="122"/>
      <c r="D722" s="158"/>
      <c r="E722" s="122"/>
      <c r="F722" s="122"/>
      <c r="G722" s="122"/>
      <c r="H722" s="168"/>
      <c r="I722" s="168"/>
      <c r="J722" s="168"/>
      <c r="K722" s="168"/>
      <c r="L722" s="168"/>
      <c r="M722" s="168"/>
      <c r="N722" s="168"/>
    </row>
    <row r="723" spans="3:14" ht="14.1">
      <c r="C723" s="122"/>
      <c r="D723" s="158"/>
      <c r="E723" s="122"/>
      <c r="F723" s="122"/>
      <c r="G723" s="122"/>
      <c r="H723" s="168"/>
      <c r="I723" s="168"/>
      <c r="J723" s="168"/>
      <c r="K723" s="168"/>
      <c r="L723" s="168"/>
      <c r="M723" s="168"/>
      <c r="N723" s="168"/>
    </row>
    <row r="724" spans="3:14" ht="14.1">
      <c r="C724" s="122"/>
      <c r="D724" s="158"/>
      <c r="E724" s="122"/>
      <c r="F724" s="122"/>
      <c r="G724" s="122"/>
      <c r="H724" s="168"/>
      <c r="I724" s="168"/>
      <c r="J724" s="168"/>
      <c r="K724" s="168"/>
      <c r="L724" s="168"/>
      <c r="M724" s="168"/>
      <c r="N724" s="168"/>
    </row>
    <row r="725" spans="3:14" ht="14.1">
      <c r="C725" s="122"/>
      <c r="D725" s="158"/>
      <c r="E725" s="122"/>
      <c r="F725" s="122"/>
      <c r="G725" s="122"/>
      <c r="H725" s="168"/>
      <c r="I725" s="168"/>
      <c r="J725" s="168"/>
      <c r="K725" s="168"/>
      <c r="L725" s="168"/>
      <c r="M725" s="168"/>
      <c r="N725" s="168"/>
    </row>
    <row r="726" spans="3:14" ht="14.1">
      <c r="C726" s="122"/>
      <c r="D726" s="158"/>
      <c r="E726" s="122"/>
      <c r="F726" s="122"/>
      <c r="G726" s="122"/>
      <c r="H726" s="168"/>
      <c r="I726" s="168"/>
      <c r="J726" s="168"/>
      <c r="K726" s="168"/>
      <c r="L726" s="168"/>
      <c r="M726" s="168"/>
      <c r="N726" s="168"/>
    </row>
    <row r="727" spans="3:14" ht="14.1">
      <c r="C727" s="122"/>
      <c r="D727" s="158"/>
      <c r="E727" s="122"/>
      <c r="F727" s="122"/>
      <c r="G727" s="122"/>
      <c r="H727" s="168"/>
      <c r="I727" s="168"/>
      <c r="J727" s="168"/>
      <c r="K727" s="168"/>
      <c r="L727" s="168"/>
      <c r="M727" s="168"/>
      <c r="N727" s="168"/>
    </row>
    <row r="728" spans="3:14" ht="14.1">
      <c r="C728" s="122"/>
      <c r="D728" s="158"/>
      <c r="E728" s="122"/>
      <c r="F728" s="122"/>
      <c r="G728" s="122"/>
      <c r="H728" s="168"/>
      <c r="I728" s="168"/>
      <c r="J728" s="168"/>
      <c r="K728" s="168"/>
      <c r="L728" s="168"/>
      <c r="M728" s="168"/>
      <c r="N728" s="168"/>
    </row>
    <row r="729" spans="3:14" ht="14.1">
      <c r="C729" s="122"/>
      <c r="D729" s="158"/>
      <c r="E729" s="122"/>
      <c r="F729" s="122"/>
      <c r="G729" s="122"/>
      <c r="H729" s="168"/>
      <c r="I729" s="168"/>
      <c r="J729" s="168"/>
      <c r="K729" s="168"/>
      <c r="L729" s="168"/>
      <c r="M729" s="168"/>
      <c r="N729" s="168"/>
    </row>
    <row r="730" spans="3:14" ht="14.1">
      <c r="C730" s="122"/>
      <c r="D730" s="158"/>
      <c r="E730" s="122"/>
      <c r="F730" s="122"/>
      <c r="G730" s="122"/>
      <c r="H730" s="168"/>
      <c r="I730" s="168"/>
      <c r="J730" s="168"/>
      <c r="K730" s="168"/>
      <c r="L730" s="168"/>
      <c r="M730" s="168"/>
      <c r="N730" s="168"/>
    </row>
    <row r="731" spans="3:14" ht="14.1">
      <c r="C731" s="122"/>
      <c r="D731" s="158"/>
      <c r="E731" s="122"/>
      <c r="F731" s="122"/>
      <c r="G731" s="122"/>
      <c r="H731" s="168"/>
      <c r="I731" s="168"/>
      <c r="J731" s="168"/>
      <c r="K731" s="168"/>
      <c r="L731" s="168"/>
      <c r="M731" s="168"/>
      <c r="N731" s="168"/>
    </row>
    <row r="732" spans="3:14" ht="14.1">
      <c r="C732" s="122"/>
      <c r="D732" s="158"/>
      <c r="E732" s="122"/>
      <c r="F732" s="122"/>
      <c r="G732" s="122"/>
      <c r="H732" s="168"/>
      <c r="I732" s="168"/>
      <c r="J732" s="168"/>
      <c r="K732" s="168"/>
      <c r="L732" s="168"/>
      <c r="M732" s="168"/>
      <c r="N732" s="168"/>
    </row>
    <row r="733" spans="3:14" ht="14.1">
      <c r="C733" s="122"/>
      <c r="D733" s="158"/>
      <c r="E733" s="122"/>
      <c r="F733" s="122"/>
      <c r="G733" s="122"/>
      <c r="H733" s="168"/>
      <c r="I733" s="168"/>
      <c r="J733" s="168"/>
      <c r="K733" s="168"/>
      <c r="L733" s="168"/>
      <c r="M733" s="168"/>
      <c r="N733" s="168"/>
    </row>
    <row r="734" spans="3:14" ht="14.1">
      <c r="C734" s="122"/>
      <c r="D734" s="158"/>
      <c r="E734" s="122"/>
      <c r="F734" s="122"/>
      <c r="G734" s="122"/>
      <c r="H734" s="168"/>
      <c r="I734" s="168"/>
      <c r="J734" s="168"/>
      <c r="K734" s="168"/>
      <c r="L734" s="168"/>
      <c r="M734" s="168"/>
      <c r="N734" s="168"/>
    </row>
    <row r="735" spans="3:14" ht="14.1">
      <c r="C735" s="122"/>
      <c r="D735" s="158"/>
      <c r="E735" s="122"/>
      <c r="F735" s="122"/>
      <c r="G735" s="122"/>
      <c r="H735" s="168"/>
      <c r="I735" s="168"/>
      <c r="J735" s="168"/>
      <c r="K735" s="168"/>
      <c r="L735" s="168"/>
      <c r="M735" s="168"/>
      <c r="N735" s="168"/>
    </row>
    <row r="736" spans="3:14" ht="14.1">
      <c r="C736" s="122"/>
      <c r="D736" s="158"/>
      <c r="E736" s="122"/>
      <c r="F736" s="122"/>
      <c r="G736" s="122"/>
      <c r="H736" s="168"/>
      <c r="I736" s="168"/>
      <c r="J736" s="168"/>
      <c r="K736" s="168"/>
      <c r="L736" s="168"/>
      <c r="M736" s="168"/>
      <c r="N736" s="168"/>
    </row>
    <row r="737" spans="3:14" ht="14.1">
      <c r="C737" s="122"/>
      <c r="D737" s="158"/>
      <c r="E737" s="122"/>
      <c r="F737" s="122"/>
      <c r="G737" s="122"/>
      <c r="H737" s="168"/>
      <c r="I737" s="168"/>
      <c r="J737" s="168"/>
      <c r="K737" s="168"/>
      <c r="L737" s="168"/>
      <c r="M737" s="168"/>
      <c r="N737" s="168"/>
    </row>
    <row r="738" spans="3:14" ht="14.1">
      <c r="C738" s="122"/>
      <c r="D738" s="158"/>
      <c r="E738" s="122"/>
      <c r="F738" s="122"/>
      <c r="G738" s="122"/>
      <c r="H738" s="168"/>
      <c r="I738" s="168"/>
      <c r="J738" s="168"/>
      <c r="K738" s="168"/>
      <c r="L738" s="168"/>
      <c r="M738" s="168"/>
      <c r="N738" s="168"/>
    </row>
    <row r="739" spans="3:14" ht="14.1">
      <c r="C739" s="122"/>
      <c r="D739" s="158"/>
      <c r="E739" s="122"/>
      <c r="F739" s="122"/>
      <c r="G739" s="122"/>
      <c r="H739" s="168"/>
      <c r="I739" s="168"/>
      <c r="J739" s="168"/>
      <c r="K739" s="168"/>
      <c r="L739" s="168"/>
      <c r="M739" s="168"/>
      <c r="N739" s="168"/>
    </row>
    <row r="740" spans="3:14" ht="14.1">
      <c r="C740" s="122"/>
      <c r="D740" s="158"/>
      <c r="E740" s="122"/>
      <c r="F740" s="122"/>
      <c r="G740" s="122"/>
      <c r="H740" s="168"/>
      <c r="I740" s="168"/>
      <c r="J740" s="168"/>
      <c r="K740" s="168"/>
      <c r="L740" s="168"/>
      <c r="M740" s="168"/>
      <c r="N740" s="168"/>
    </row>
    <row r="741" spans="3:14" ht="14.1">
      <c r="C741" s="122"/>
      <c r="D741" s="158"/>
      <c r="E741" s="122"/>
      <c r="F741" s="122"/>
      <c r="G741" s="122"/>
      <c r="H741" s="168"/>
      <c r="I741" s="168"/>
      <c r="J741" s="168"/>
      <c r="K741" s="168"/>
      <c r="L741" s="168"/>
      <c r="M741" s="168"/>
      <c r="N741" s="168"/>
    </row>
    <row r="742" spans="3:14" ht="14.1">
      <c r="C742" s="122"/>
      <c r="D742" s="158"/>
      <c r="E742" s="122"/>
      <c r="F742" s="122"/>
      <c r="G742" s="122"/>
      <c r="H742" s="168"/>
      <c r="I742" s="168"/>
      <c r="J742" s="168"/>
      <c r="K742" s="168"/>
      <c r="L742" s="168"/>
      <c r="M742" s="168"/>
      <c r="N742" s="168"/>
    </row>
    <row r="743" spans="3:14" ht="14.1">
      <c r="C743" s="122"/>
      <c r="D743" s="158"/>
      <c r="E743" s="122"/>
      <c r="F743" s="122"/>
      <c r="G743" s="122"/>
      <c r="H743" s="168"/>
      <c r="I743" s="168"/>
      <c r="J743" s="168"/>
      <c r="K743" s="168"/>
      <c r="L743" s="168"/>
      <c r="M743" s="168"/>
      <c r="N743" s="168"/>
    </row>
    <row r="744" spans="3:14" ht="14.1">
      <c r="C744" s="122"/>
      <c r="D744" s="158"/>
      <c r="E744" s="122"/>
      <c r="F744" s="122"/>
      <c r="G744" s="122"/>
      <c r="H744" s="168"/>
      <c r="I744" s="168"/>
      <c r="J744" s="168"/>
      <c r="K744" s="168"/>
      <c r="L744" s="168"/>
      <c r="M744" s="168"/>
      <c r="N744" s="168"/>
    </row>
    <row r="745" spans="3:14" ht="14.1">
      <c r="C745" s="122"/>
      <c r="D745" s="158"/>
      <c r="E745" s="122"/>
      <c r="F745" s="122"/>
      <c r="G745" s="122"/>
      <c r="H745" s="168"/>
      <c r="I745" s="168"/>
      <c r="J745" s="168"/>
      <c r="K745" s="168"/>
      <c r="L745" s="168"/>
      <c r="M745" s="168"/>
      <c r="N745" s="168"/>
    </row>
    <row r="746" spans="3:14" ht="14.1">
      <c r="C746" s="122"/>
      <c r="D746" s="158"/>
      <c r="E746" s="122"/>
      <c r="F746" s="122"/>
      <c r="G746" s="122"/>
      <c r="H746" s="168"/>
      <c r="I746" s="168"/>
      <c r="J746" s="168"/>
      <c r="K746" s="168"/>
      <c r="L746" s="168"/>
      <c r="M746" s="168"/>
      <c r="N746" s="168"/>
    </row>
    <row r="747" spans="3:14" ht="14.1">
      <c r="C747" s="122"/>
      <c r="D747" s="158"/>
      <c r="E747" s="122"/>
      <c r="F747" s="122"/>
      <c r="G747" s="122"/>
      <c r="H747" s="168"/>
      <c r="I747" s="168"/>
      <c r="J747" s="168"/>
      <c r="K747" s="168"/>
      <c r="L747" s="168"/>
      <c r="M747" s="168"/>
      <c r="N747" s="168"/>
    </row>
    <row r="748" spans="3:14" ht="14.1">
      <c r="C748" s="122"/>
      <c r="D748" s="158"/>
      <c r="E748" s="122"/>
      <c r="F748" s="122"/>
      <c r="G748" s="122"/>
      <c r="H748" s="168"/>
      <c r="I748" s="168"/>
      <c r="J748" s="168"/>
      <c r="K748" s="168"/>
      <c r="L748" s="168"/>
      <c r="M748" s="168"/>
      <c r="N748" s="168"/>
    </row>
    <row r="749" spans="3:14" ht="14.1">
      <c r="C749" s="122"/>
      <c r="D749" s="158"/>
      <c r="E749" s="122"/>
      <c r="F749" s="122"/>
      <c r="G749" s="122"/>
      <c r="H749" s="168"/>
      <c r="I749" s="168"/>
      <c r="J749" s="168"/>
      <c r="K749" s="168"/>
      <c r="L749" s="168"/>
      <c r="M749" s="168"/>
      <c r="N749" s="168"/>
    </row>
    <row r="750" spans="3:14" ht="14.1">
      <c r="C750" s="122"/>
      <c r="D750" s="158"/>
      <c r="E750" s="122"/>
      <c r="F750" s="122"/>
      <c r="G750" s="122"/>
      <c r="H750" s="168"/>
      <c r="I750" s="168"/>
      <c r="J750" s="168"/>
      <c r="K750" s="168"/>
      <c r="L750" s="168"/>
      <c r="M750" s="168"/>
      <c r="N750" s="168"/>
    </row>
    <row r="751" spans="3:14" ht="14.1">
      <c r="C751" s="122"/>
      <c r="D751" s="158"/>
      <c r="E751" s="122"/>
      <c r="F751" s="122"/>
      <c r="G751" s="122"/>
      <c r="H751" s="168"/>
      <c r="I751" s="168"/>
      <c r="J751" s="168"/>
      <c r="K751" s="168"/>
      <c r="L751" s="168"/>
      <c r="M751" s="168"/>
      <c r="N751" s="168"/>
    </row>
    <row r="752" spans="3:14" ht="14.1">
      <c r="C752" s="122"/>
      <c r="D752" s="158"/>
      <c r="E752" s="122"/>
      <c r="F752" s="122"/>
      <c r="G752" s="122"/>
      <c r="H752" s="168"/>
      <c r="I752" s="168"/>
      <c r="J752" s="168"/>
      <c r="K752" s="168"/>
      <c r="L752" s="168"/>
      <c r="M752" s="168"/>
      <c r="N752" s="168"/>
    </row>
    <row r="753" spans="3:14" ht="14.1">
      <c r="C753" s="122"/>
      <c r="D753" s="158"/>
      <c r="E753" s="122"/>
      <c r="F753" s="122"/>
      <c r="G753" s="122"/>
      <c r="H753" s="168"/>
      <c r="I753" s="168"/>
      <c r="J753" s="168"/>
      <c r="K753" s="168"/>
      <c r="L753" s="168"/>
      <c r="M753" s="168"/>
      <c r="N753" s="168"/>
    </row>
    <row r="754" spans="3:14" ht="14.1">
      <c r="C754" s="122"/>
      <c r="D754" s="158"/>
      <c r="E754" s="122"/>
      <c r="F754" s="122"/>
      <c r="G754" s="122"/>
      <c r="H754" s="168"/>
      <c r="I754" s="168"/>
      <c r="J754" s="168"/>
      <c r="K754" s="168"/>
      <c r="L754" s="168"/>
      <c r="M754" s="168"/>
      <c r="N754" s="168"/>
    </row>
    <row r="755" spans="3:14" ht="14.1">
      <c r="C755" s="122"/>
      <c r="D755" s="158"/>
      <c r="E755" s="122"/>
      <c r="F755" s="122"/>
      <c r="G755" s="122"/>
      <c r="H755" s="168"/>
      <c r="I755" s="168"/>
      <c r="J755" s="168"/>
      <c r="K755" s="168"/>
      <c r="L755" s="168"/>
      <c r="M755" s="168"/>
      <c r="N755" s="168"/>
    </row>
    <row r="756" spans="3:14" ht="14.1">
      <c r="C756" s="122"/>
      <c r="D756" s="158"/>
      <c r="E756" s="122"/>
      <c r="F756" s="122"/>
      <c r="G756" s="122"/>
      <c r="H756" s="168"/>
      <c r="I756" s="168"/>
      <c r="J756" s="168"/>
      <c r="K756" s="168"/>
      <c r="L756" s="168"/>
      <c r="M756" s="168"/>
      <c r="N756" s="168"/>
    </row>
    <row r="757" spans="3:14" ht="14.1">
      <c r="C757" s="122"/>
      <c r="D757" s="158"/>
      <c r="E757" s="122"/>
      <c r="F757" s="122"/>
      <c r="G757" s="122"/>
      <c r="H757" s="168"/>
      <c r="I757" s="168"/>
      <c r="J757" s="168"/>
      <c r="K757" s="168"/>
      <c r="L757" s="168"/>
      <c r="M757" s="168"/>
      <c r="N757" s="168"/>
    </row>
    <row r="758" spans="3:14" ht="14.1">
      <c r="C758" s="122"/>
      <c r="D758" s="158"/>
      <c r="E758" s="122"/>
      <c r="F758" s="122"/>
      <c r="G758" s="122"/>
      <c r="H758" s="168"/>
      <c r="I758" s="168"/>
      <c r="J758" s="168"/>
      <c r="K758" s="168"/>
      <c r="L758" s="168"/>
      <c r="M758" s="168"/>
      <c r="N758" s="168"/>
    </row>
    <row r="759" spans="3:14" ht="14.1">
      <c r="C759" s="122"/>
      <c r="D759" s="158"/>
      <c r="E759" s="122"/>
      <c r="F759" s="122"/>
      <c r="G759" s="122"/>
      <c r="H759" s="168"/>
      <c r="I759" s="168"/>
      <c r="J759" s="168"/>
      <c r="K759" s="168"/>
      <c r="L759" s="168"/>
      <c r="M759" s="168"/>
      <c r="N759" s="168"/>
    </row>
    <row r="760" spans="3:14" ht="14.1">
      <c r="C760" s="122"/>
      <c r="D760" s="158"/>
      <c r="E760" s="122"/>
      <c r="F760" s="122"/>
      <c r="G760" s="122"/>
      <c r="H760" s="168"/>
      <c r="I760" s="168"/>
      <c r="J760" s="168"/>
      <c r="K760" s="168"/>
      <c r="L760" s="168"/>
      <c r="M760" s="168"/>
      <c r="N760" s="168"/>
    </row>
    <row r="761" spans="3:14" ht="14.1">
      <c r="C761" s="122"/>
      <c r="D761" s="158"/>
      <c r="E761" s="122"/>
      <c r="F761" s="122"/>
      <c r="G761" s="122"/>
      <c r="H761" s="168"/>
      <c r="I761" s="168"/>
      <c r="J761" s="168"/>
      <c r="K761" s="168"/>
      <c r="L761" s="168"/>
      <c r="M761" s="168"/>
      <c r="N761" s="168"/>
    </row>
    <row r="762" spans="3:14" ht="14.1">
      <c r="C762" s="122"/>
      <c r="D762" s="158"/>
      <c r="E762" s="122"/>
      <c r="F762" s="122"/>
      <c r="G762" s="122"/>
      <c r="H762" s="168"/>
      <c r="I762" s="168"/>
      <c r="J762" s="168"/>
      <c r="K762" s="168"/>
      <c r="L762" s="168"/>
      <c r="M762" s="168"/>
      <c r="N762" s="168"/>
    </row>
    <row r="763" spans="3:14" ht="14.1">
      <c r="C763" s="122"/>
      <c r="D763" s="158"/>
      <c r="E763" s="122"/>
      <c r="F763" s="122"/>
      <c r="G763" s="122"/>
      <c r="H763" s="168"/>
      <c r="I763" s="168"/>
      <c r="J763" s="168"/>
      <c r="K763" s="168"/>
      <c r="L763" s="168"/>
      <c r="M763" s="168"/>
      <c r="N763" s="168"/>
    </row>
    <row r="764" spans="3:14" ht="14.1">
      <c r="C764" s="122"/>
      <c r="D764" s="158"/>
      <c r="E764" s="122"/>
      <c r="F764" s="122"/>
      <c r="G764" s="122"/>
      <c r="H764" s="168"/>
      <c r="I764" s="168"/>
      <c r="J764" s="168"/>
      <c r="K764" s="168"/>
      <c r="L764" s="168"/>
      <c r="M764" s="168"/>
      <c r="N764" s="168"/>
    </row>
    <row r="765" spans="3:14" ht="14.1">
      <c r="C765" s="122"/>
      <c r="D765" s="158"/>
      <c r="E765" s="122"/>
      <c r="F765" s="122"/>
      <c r="G765" s="122"/>
      <c r="H765" s="168"/>
      <c r="I765" s="168"/>
      <c r="J765" s="168"/>
      <c r="K765" s="168"/>
      <c r="L765" s="168"/>
      <c r="M765" s="168"/>
      <c r="N765" s="168"/>
    </row>
    <row r="766" spans="3:14" ht="14.1">
      <c r="C766" s="122"/>
      <c r="D766" s="158"/>
      <c r="E766" s="122"/>
      <c r="F766" s="122"/>
      <c r="G766" s="122"/>
      <c r="H766" s="168"/>
      <c r="I766" s="168"/>
      <c r="J766" s="168"/>
      <c r="K766" s="168"/>
      <c r="L766" s="168"/>
      <c r="M766" s="168"/>
      <c r="N766" s="168"/>
    </row>
    <row r="767" spans="3:14" ht="14.1">
      <c r="C767" s="122"/>
      <c r="D767" s="158"/>
      <c r="E767" s="122"/>
      <c r="F767" s="122"/>
      <c r="G767" s="122"/>
      <c r="H767" s="168"/>
      <c r="I767" s="168"/>
      <c r="J767" s="168"/>
      <c r="K767" s="168"/>
      <c r="L767" s="168"/>
      <c r="M767" s="168"/>
      <c r="N767" s="168"/>
    </row>
    <row r="768" spans="3:14" ht="14.1">
      <c r="C768" s="122"/>
      <c r="D768" s="158"/>
      <c r="E768" s="122"/>
      <c r="F768" s="122"/>
      <c r="G768" s="122"/>
      <c r="H768" s="168"/>
      <c r="I768" s="168"/>
      <c r="J768" s="168"/>
      <c r="K768" s="168"/>
      <c r="L768" s="168"/>
      <c r="M768" s="168"/>
      <c r="N768" s="168"/>
    </row>
    <row r="769" spans="3:14" ht="14.1">
      <c r="C769" s="122"/>
      <c r="D769" s="158"/>
      <c r="E769" s="122"/>
      <c r="F769" s="122"/>
      <c r="G769" s="122"/>
      <c r="H769" s="168"/>
      <c r="I769" s="168"/>
      <c r="J769" s="168"/>
      <c r="K769" s="168"/>
      <c r="L769" s="168"/>
      <c r="M769" s="168"/>
      <c r="N769" s="168"/>
    </row>
    <row r="770" spans="3:14" ht="14.1">
      <c r="C770" s="122"/>
      <c r="D770" s="158"/>
      <c r="E770" s="122"/>
      <c r="F770" s="122"/>
      <c r="G770" s="122"/>
      <c r="H770" s="168"/>
      <c r="I770" s="168"/>
      <c r="J770" s="168"/>
      <c r="K770" s="168"/>
      <c r="L770" s="168"/>
      <c r="M770" s="168"/>
      <c r="N770" s="168"/>
    </row>
    <row r="771" spans="3:14" ht="14.1">
      <c r="C771" s="122"/>
      <c r="D771" s="158"/>
      <c r="E771" s="122"/>
      <c r="F771" s="122"/>
      <c r="G771" s="122"/>
      <c r="H771" s="168"/>
      <c r="I771" s="168"/>
      <c r="J771" s="168"/>
      <c r="K771" s="168"/>
      <c r="L771" s="168"/>
      <c r="M771" s="168"/>
      <c r="N771" s="168"/>
    </row>
    <row r="772" spans="3:14" ht="14.1">
      <c r="C772" s="122"/>
      <c r="D772" s="158"/>
      <c r="E772" s="122"/>
      <c r="F772" s="122"/>
      <c r="G772" s="122"/>
      <c r="H772" s="168"/>
      <c r="I772" s="168"/>
      <c r="J772" s="168"/>
      <c r="K772" s="168"/>
      <c r="L772" s="168"/>
      <c r="M772" s="168"/>
      <c r="N772" s="168"/>
    </row>
    <row r="773" spans="3:14" ht="14.1">
      <c r="C773" s="122"/>
      <c r="D773" s="158"/>
      <c r="E773" s="122"/>
      <c r="F773" s="122"/>
      <c r="G773" s="122"/>
      <c r="H773" s="168"/>
      <c r="I773" s="168"/>
      <c r="J773" s="168"/>
      <c r="K773" s="168"/>
      <c r="L773" s="168"/>
      <c r="M773" s="168"/>
      <c r="N773" s="168"/>
    </row>
    <row r="774" spans="3:14" ht="14.1">
      <c r="C774" s="122"/>
      <c r="D774" s="158"/>
      <c r="E774" s="122"/>
      <c r="F774" s="122"/>
      <c r="G774" s="122"/>
      <c r="H774" s="168"/>
      <c r="I774" s="168"/>
      <c r="J774" s="168"/>
      <c r="K774" s="168"/>
      <c r="L774" s="168"/>
      <c r="M774" s="168"/>
      <c r="N774" s="168"/>
    </row>
    <row r="775" spans="3:14" ht="14.1">
      <c r="C775" s="122"/>
      <c r="D775" s="158"/>
      <c r="E775" s="122"/>
      <c r="F775" s="122"/>
      <c r="G775" s="122"/>
      <c r="H775" s="168"/>
      <c r="I775" s="168"/>
      <c r="J775" s="168"/>
      <c r="K775" s="168"/>
      <c r="L775" s="168"/>
      <c r="M775" s="168"/>
      <c r="N775" s="168"/>
    </row>
    <row r="776" spans="3:14" ht="14.1">
      <c r="C776" s="122"/>
      <c r="D776" s="158"/>
      <c r="E776" s="122"/>
      <c r="F776" s="122"/>
      <c r="G776" s="122"/>
      <c r="H776" s="168"/>
      <c r="I776" s="168"/>
      <c r="J776" s="168"/>
      <c r="K776" s="168"/>
      <c r="L776" s="168"/>
      <c r="M776" s="168"/>
      <c r="N776" s="168"/>
    </row>
    <row r="777" spans="3:14" ht="14.1">
      <c r="C777" s="122"/>
      <c r="D777" s="158"/>
      <c r="E777" s="122"/>
      <c r="F777" s="122"/>
      <c r="G777" s="122"/>
      <c r="H777" s="168"/>
      <c r="I777" s="168"/>
      <c r="J777" s="168"/>
      <c r="K777" s="168"/>
      <c r="L777" s="168"/>
      <c r="M777" s="168"/>
      <c r="N777" s="168"/>
    </row>
    <row r="778" spans="3:14" ht="14.1">
      <c r="C778" s="122"/>
      <c r="D778" s="158"/>
      <c r="E778" s="122"/>
      <c r="F778" s="122"/>
      <c r="G778" s="122"/>
      <c r="H778" s="168"/>
      <c r="I778" s="168"/>
      <c r="J778" s="168"/>
      <c r="K778" s="168"/>
      <c r="L778" s="168"/>
      <c r="M778" s="168"/>
      <c r="N778" s="168"/>
    </row>
    <row r="779" spans="3:14" ht="14.1">
      <c r="C779" s="122"/>
      <c r="D779" s="158"/>
      <c r="E779" s="122"/>
      <c r="F779" s="122"/>
      <c r="G779" s="122"/>
      <c r="H779" s="168"/>
      <c r="I779" s="168"/>
      <c r="J779" s="168"/>
      <c r="K779" s="168"/>
      <c r="L779" s="168"/>
      <c r="M779" s="168"/>
      <c r="N779" s="168"/>
    </row>
    <row r="780" spans="3:14" ht="14.1">
      <c r="C780" s="122"/>
      <c r="D780" s="158"/>
      <c r="E780" s="122"/>
      <c r="F780" s="122"/>
      <c r="G780" s="122"/>
      <c r="H780" s="168"/>
      <c r="I780" s="168"/>
      <c r="J780" s="168"/>
      <c r="K780" s="168"/>
      <c r="L780" s="168"/>
      <c r="M780" s="168"/>
      <c r="N780" s="168"/>
    </row>
    <row r="781" spans="3:14" ht="14.1">
      <c r="C781" s="122"/>
      <c r="D781" s="158"/>
      <c r="E781" s="122"/>
      <c r="F781" s="122"/>
      <c r="G781" s="122"/>
      <c r="H781" s="168"/>
      <c r="I781" s="168"/>
      <c r="J781" s="168"/>
      <c r="K781" s="168"/>
      <c r="L781" s="168"/>
      <c r="M781" s="168"/>
      <c r="N781" s="168"/>
    </row>
    <row r="782" spans="3:14" ht="14.1">
      <c r="C782" s="122"/>
      <c r="D782" s="158"/>
      <c r="E782" s="122"/>
      <c r="F782" s="122"/>
      <c r="G782" s="122"/>
      <c r="H782" s="168"/>
      <c r="I782" s="168"/>
      <c r="J782" s="168"/>
      <c r="K782" s="168"/>
      <c r="L782" s="168"/>
      <c r="M782" s="168"/>
      <c r="N782" s="168"/>
    </row>
    <row r="783" spans="3:14" ht="14.1">
      <c r="C783" s="122"/>
      <c r="D783" s="158"/>
      <c r="E783" s="122"/>
      <c r="F783" s="122"/>
      <c r="G783" s="122"/>
      <c r="H783" s="168"/>
      <c r="I783" s="168"/>
      <c r="J783" s="168"/>
      <c r="K783" s="168"/>
      <c r="L783" s="168"/>
      <c r="M783" s="168"/>
      <c r="N783" s="168"/>
    </row>
    <row r="784" spans="3:14" ht="14.1">
      <c r="C784" s="122"/>
      <c r="D784" s="158"/>
      <c r="E784" s="122"/>
      <c r="F784" s="122"/>
      <c r="G784" s="122"/>
      <c r="H784" s="168"/>
      <c r="I784" s="168"/>
      <c r="J784" s="168"/>
      <c r="K784" s="168"/>
      <c r="L784" s="168"/>
      <c r="M784" s="168"/>
      <c r="N784" s="168"/>
    </row>
    <row r="785" spans="3:14" ht="14.1">
      <c r="C785" s="122"/>
      <c r="D785" s="158"/>
      <c r="E785" s="122"/>
      <c r="F785" s="122"/>
      <c r="G785" s="122"/>
      <c r="H785" s="168"/>
      <c r="I785" s="168"/>
      <c r="J785" s="168"/>
      <c r="K785" s="168"/>
      <c r="L785" s="168"/>
      <c r="M785" s="168"/>
      <c r="N785" s="168"/>
    </row>
    <row r="786" spans="3:14" ht="14.1">
      <c r="C786" s="122"/>
      <c r="D786" s="158"/>
      <c r="E786" s="122"/>
      <c r="F786" s="122"/>
      <c r="G786" s="122"/>
      <c r="H786" s="168"/>
      <c r="I786" s="168"/>
      <c r="J786" s="168"/>
      <c r="K786" s="168"/>
      <c r="L786" s="168"/>
      <c r="M786" s="168"/>
      <c r="N786" s="168"/>
    </row>
    <row r="787" spans="3:14" ht="14.1">
      <c r="C787" s="122"/>
      <c r="D787" s="158"/>
      <c r="E787" s="122"/>
      <c r="F787" s="122"/>
      <c r="G787" s="122"/>
      <c r="H787" s="168"/>
      <c r="I787" s="168"/>
      <c r="J787" s="168"/>
      <c r="K787" s="168"/>
      <c r="L787" s="168"/>
      <c r="M787" s="168"/>
      <c r="N787" s="168"/>
    </row>
    <row r="788" spans="3:14" ht="14.1">
      <c r="C788" s="122"/>
      <c r="D788" s="158"/>
      <c r="E788" s="122"/>
      <c r="F788" s="122"/>
      <c r="G788" s="122"/>
      <c r="H788" s="168"/>
      <c r="I788" s="168"/>
      <c r="J788" s="168"/>
      <c r="K788" s="168"/>
      <c r="L788" s="168"/>
      <c r="M788" s="168"/>
      <c r="N788" s="168"/>
    </row>
    <row r="789" spans="3:14" ht="14.1">
      <c r="C789" s="122"/>
      <c r="D789" s="158"/>
      <c r="E789" s="122"/>
      <c r="F789" s="122"/>
      <c r="G789" s="122"/>
      <c r="H789" s="168"/>
      <c r="I789" s="168"/>
      <c r="J789" s="168"/>
      <c r="K789" s="168"/>
      <c r="L789" s="168"/>
      <c r="M789" s="168"/>
      <c r="N789" s="168"/>
    </row>
    <row r="790" spans="3:14" ht="14.1">
      <c r="C790" s="122"/>
      <c r="D790" s="158"/>
      <c r="E790" s="122"/>
      <c r="F790" s="122"/>
      <c r="G790" s="122"/>
      <c r="H790" s="168"/>
      <c r="I790" s="168"/>
      <c r="J790" s="168"/>
      <c r="K790" s="168"/>
      <c r="L790" s="168"/>
      <c r="M790" s="168"/>
      <c r="N790" s="168"/>
    </row>
    <row r="791" spans="3:14" ht="14.1">
      <c r="C791" s="122"/>
      <c r="D791" s="158"/>
      <c r="E791" s="122"/>
      <c r="F791" s="122"/>
      <c r="G791" s="122"/>
      <c r="H791" s="168"/>
      <c r="I791" s="168"/>
      <c r="J791" s="168"/>
      <c r="K791" s="168"/>
      <c r="L791" s="168"/>
      <c r="M791" s="168"/>
      <c r="N791" s="168"/>
    </row>
    <row r="792" spans="3:14" ht="14.1">
      <c r="C792" s="122"/>
      <c r="D792" s="158"/>
      <c r="E792" s="122"/>
      <c r="F792" s="122"/>
      <c r="G792" s="122"/>
      <c r="H792" s="168"/>
      <c r="I792" s="168"/>
      <c r="J792" s="168"/>
      <c r="K792" s="168"/>
      <c r="L792" s="168"/>
      <c r="M792" s="168"/>
      <c r="N792" s="168"/>
    </row>
    <row r="793" spans="3:14" ht="14.1">
      <c r="C793" s="122"/>
      <c r="D793" s="158"/>
      <c r="E793" s="122"/>
      <c r="F793" s="122"/>
      <c r="G793" s="122"/>
      <c r="H793" s="168"/>
      <c r="I793" s="168"/>
      <c r="J793" s="168"/>
      <c r="K793" s="168"/>
      <c r="L793" s="168"/>
      <c r="M793" s="168"/>
      <c r="N793" s="168"/>
    </row>
    <row r="794" spans="3:14" ht="14.1">
      <c r="C794" s="122"/>
      <c r="D794" s="158"/>
      <c r="E794" s="122"/>
      <c r="F794" s="122"/>
      <c r="G794" s="122"/>
      <c r="H794" s="168"/>
      <c r="I794" s="168"/>
      <c r="J794" s="168"/>
      <c r="K794" s="168"/>
      <c r="L794" s="168"/>
      <c r="M794" s="168"/>
      <c r="N794" s="168"/>
    </row>
    <row r="795" spans="3:14" ht="14.1">
      <c r="C795" s="122"/>
      <c r="D795" s="158"/>
      <c r="E795" s="122"/>
      <c r="F795" s="122"/>
      <c r="G795" s="122"/>
      <c r="H795" s="168"/>
      <c r="I795" s="168"/>
      <c r="J795" s="168"/>
      <c r="K795" s="168"/>
      <c r="L795" s="168"/>
      <c r="M795" s="168"/>
      <c r="N795" s="168"/>
    </row>
    <row r="796" spans="3:14" ht="14.1">
      <c r="C796" s="122"/>
      <c r="D796" s="158"/>
      <c r="E796" s="122"/>
      <c r="F796" s="122"/>
      <c r="G796" s="122"/>
      <c r="H796" s="168"/>
      <c r="I796" s="168"/>
      <c r="J796" s="168"/>
      <c r="K796" s="168"/>
      <c r="L796" s="168"/>
      <c r="M796" s="168"/>
      <c r="N796" s="168"/>
    </row>
    <row r="797" spans="3:14" ht="14.1">
      <c r="C797" s="122"/>
      <c r="D797" s="158"/>
      <c r="E797" s="122"/>
      <c r="F797" s="122"/>
      <c r="G797" s="122"/>
      <c r="H797" s="168"/>
      <c r="I797" s="168"/>
      <c r="J797" s="168"/>
      <c r="K797" s="168"/>
      <c r="L797" s="168"/>
      <c r="M797" s="168"/>
      <c r="N797" s="168"/>
    </row>
    <row r="798" spans="3:14" ht="14.1">
      <c r="C798" s="122"/>
      <c r="D798" s="158"/>
      <c r="E798" s="122"/>
      <c r="F798" s="122"/>
      <c r="G798" s="122"/>
      <c r="H798" s="168"/>
      <c r="I798" s="168"/>
      <c r="J798" s="168"/>
      <c r="K798" s="168"/>
      <c r="L798" s="168"/>
      <c r="M798" s="168"/>
      <c r="N798" s="168"/>
    </row>
    <row r="799" spans="3:14" ht="14.1">
      <c r="C799" s="122"/>
      <c r="D799" s="158"/>
      <c r="E799" s="122"/>
      <c r="F799" s="122"/>
      <c r="G799" s="122"/>
      <c r="H799" s="168"/>
      <c r="I799" s="168"/>
      <c r="J799" s="168"/>
      <c r="K799" s="168"/>
      <c r="L799" s="168"/>
      <c r="M799" s="168"/>
      <c r="N799" s="168"/>
    </row>
    <row r="800" spans="3:14" ht="14.1">
      <c r="C800" s="122"/>
      <c r="D800" s="158"/>
      <c r="E800" s="122"/>
      <c r="F800" s="122"/>
      <c r="G800" s="122"/>
      <c r="H800" s="168"/>
      <c r="I800" s="168"/>
      <c r="J800" s="168"/>
      <c r="K800" s="168"/>
      <c r="L800" s="168"/>
      <c r="M800" s="168"/>
      <c r="N800" s="168"/>
    </row>
    <row r="801" spans="3:14" ht="14.1">
      <c r="C801" s="122"/>
      <c r="D801" s="158"/>
      <c r="E801" s="122"/>
      <c r="F801" s="122"/>
      <c r="G801" s="122"/>
      <c r="H801" s="168"/>
      <c r="I801" s="168"/>
      <c r="J801" s="168"/>
      <c r="K801" s="168"/>
      <c r="L801" s="168"/>
      <c r="M801" s="168"/>
      <c r="N801" s="168"/>
    </row>
    <row r="802" spans="3:14" ht="14.1">
      <c r="C802" s="122"/>
      <c r="D802" s="158"/>
      <c r="E802" s="122"/>
      <c r="F802" s="122"/>
      <c r="G802" s="122"/>
      <c r="H802" s="168"/>
      <c r="I802" s="168"/>
      <c r="J802" s="168"/>
      <c r="K802" s="168"/>
      <c r="L802" s="168"/>
      <c r="M802" s="168"/>
      <c r="N802" s="168"/>
    </row>
    <row r="803" spans="3:14" ht="14.1">
      <c r="C803" s="122"/>
      <c r="D803" s="158"/>
      <c r="E803" s="122"/>
      <c r="F803" s="122"/>
      <c r="G803" s="122"/>
      <c r="H803" s="168"/>
      <c r="I803" s="168"/>
      <c r="J803" s="168"/>
      <c r="K803" s="168"/>
      <c r="L803" s="168"/>
      <c r="M803" s="168"/>
      <c r="N803" s="168"/>
    </row>
    <row r="804" spans="3:14" ht="14.1">
      <c r="C804" s="122"/>
      <c r="D804" s="158"/>
      <c r="E804" s="122"/>
      <c r="F804" s="122"/>
      <c r="G804" s="122"/>
      <c r="H804" s="168"/>
      <c r="I804" s="168"/>
      <c r="J804" s="168"/>
      <c r="K804" s="168"/>
      <c r="L804" s="168"/>
      <c r="M804" s="168"/>
      <c r="N804" s="168"/>
    </row>
    <row r="805" spans="3:14" ht="14.1">
      <c r="C805" s="122"/>
      <c r="D805" s="158"/>
      <c r="E805" s="122"/>
      <c r="F805" s="122"/>
      <c r="G805" s="122"/>
      <c r="H805" s="168"/>
      <c r="I805" s="168"/>
      <c r="J805" s="168"/>
      <c r="K805" s="168"/>
      <c r="L805" s="168"/>
      <c r="M805" s="168"/>
      <c r="N805" s="168"/>
    </row>
    <row r="806" spans="3:14" ht="14.1">
      <c r="C806" s="122"/>
      <c r="D806" s="158"/>
      <c r="E806" s="122"/>
      <c r="F806" s="122"/>
      <c r="G806" s="122"/>
      <c r="H806" s="168"/>
      <c r="I806" s="168"/>
      <c r="J806" s="168"/>
      <c r="K806" s="168"/>
      <c r="L806" s="168"/>
      <c r="M806" s="168"/>
      <c r="N806" s="168"/>
    </row>
    <row r="807" spans="3:14" ht="14.1">
      <c r="C807" s="122"/>
      <c r="D807" s="158"/>
      <c r="E807" s="122"/>
      <c r="F807" s="122"/>
      <c r="G807" s="122"/>
      <c r="H807" s="168"/>
      <c r="I807" s="168"/>
      <c r="J807" s="168"/>
      <c r="K807" s="168"/>
      <c r="L807" s="168"/>
      <c r="M807" s="168"/>
      <c r="N807" s="168"/>
    </row>
    <row r="808" spans="3:14" ht="14.1">
      <c r="C808" s="122"/>
      <c r="D808" s="158"/>
      <c r="E808" s="122"/>
      <c r="F808" s="122"/>
      <c r="G808" s="122"/>
      <c r="H808" s="168"/>
      <c r="I808" s="168"/>
      <c r="J808" s="168"/>
      <c r="K808" s="168"/>
      <c r="L808" s="168"/>
      <c r="M808" s="168"/>
      <c r="N808" s="168"/>
    </row>
    <row r="809" spans="3:14" ht="14.1">
      <c r="C809" s="122"/>
      <c r="D809" s="158"/>
      <c r="E809" s="122"/>
      <c r="F809" s="122"/>
      <c r="G809" s="122"/>
      <c r="H809" s="168"/>
      <c r="I809" s="168"/>
      <c r="J809" s="168"/>
      <c r="K809" s="168"/>
      <c r="L809" s="168"/>
      <c r="M809" s="168"/>
      <c r="N809" s="168"/>
    </row>
    <row r="810" spans="3:14" ht="14.1">
      <c r="C810" s="122"/>
      <c r="D810" s="158"/>
      <c r="E810" s="122"/>
      <c r="F810" s="122"/>
      <c r="G810" s="122"/>
      <c r="H810" s="168"/>
      <c r="I810" s="168"/>
      <c r="J810" s="168"/>
      <c r="K810" s="168"/>
      <c r="L810" s="168"/>
      <c r="M810" s="168"/>
      <c r="N810" s="168"/>
    </row>
    <row r="811" spans="3:14" ht="14.1">
      <c r="C811" s="122"/>
      <c r="D811" s="158"/>
      <c r="E811" s="122"/>
      <c r="F811" s="122"/>
      <c r="G811" s="122"/>
      <c r="H811" s="168"/>
      <c r="I811" s="168"/>
      <c r="J811" s="168"/>
      <c r="K811" s="168"/>
      <c r="L811" s="168"/>
      <c r="M811" s="168"/>
      <c r="N811" s="168"/>
    </row>
    <row r="812" spans="3:14" ht="14.1">
      <c r="C812" s="122"/>
      <c r="D812" s="158"/>
      <c r="E812" s="122"/>
      <c r="F812" s="122"/>
      <c r="G812" s="122"/>
      <c r="H812" s="168"/>
      <c r="I812" s="168"/>
      <c r="J812" s="168"/>
      <c r="K812" s="168"/>
      <c r="L812" s="168"/>
      <c r="M812" s="168"/>
      <c r="N812" s="168"/>
    </row>
    <row r="813" spans="3:14" ht="14.1">
      <c r="C813" s="122"/>
      <c r="D813" s="158"/>
      <c r="E813" s="122"/>
      <c r="F813" s="122"/>
      <c r="G813" s="122"/>
      <c r="H813" s="168"/>
      <c r="I813" s="168"/>
      <c r="J813" s="168"/>
      <c r="K813" s="168"/>
      <c r="L813" s="168"/>
      <c r="M813" s="168"/>
      <c r="N813" s="168"/>
    </row>
    <row r="814" spans="3:14" ht="14.1">
      <c r="C814" s="122"/>
      <c r="D814" s="158"/>
      <c r="E814" s="122"/>
      <c r="F814" s="122"/>
      <c r="G814" s="122"/>
      <c r="H814" s="168"/>
      <c r="I814" s="168"/>
      <c r="J814" s="168"/>
      <c r="K814" s="168"/>
      <c r="L814" s="168"/>
      <c r="M814" s="168"/>
      <c r="N814" s="168"/>
    </row>
    <row r="815" spans="3:14" ht="14.1">
      <c r="C815" s="122"/>
      <c r="D815" s="158"/>
      <c r="E815" s="122"/>
      <c r="F815" s="122"/>
      <c r="G815" s="122"/>
      <c r="H815" s="168"/>
      <c r="I815" s="168"/>
      <c r="J815" s="168"/>
      <c r="K815" s="168"/>
      <c r="L815" s="168"/>
      <c r="M815" s="168"/>
      <c r="N815" s="168"/>
    </row>
    <row r="816" spans="3:14" ht="14.1">
      <c r="C816" s="122"/>
      <c r="D816" s="158"/>
      <c r="E816" s="122"/>
      <c r="F816" s="122"/>
      <c r="G816" s="122"/>
      <c r="H816" s="168"/>
      <c r="I816" s="168"/>
      <c r="J816" s="168"/>
      <c r="K816" s="168"/>
      <c r="L816" s="168"/>
      <c r="M816" s="168"/>
      <c r="N816" s="168"/>
    </row>
    <row r="817" spans="3:14" ht="14.1">
      <c r="C817" s="122"/>
      <c r="D817" s="158"/>
      <c r="E817" s="122"/>
      <c r="F817" s="122"/>
      <c r="G817" s="122"/>
      <c r="H817" s="168"/>
      <c r="I817" s="168"/>
      <c r="J817" s="168"/>
      <c r="K817" s="168"/>
      <c r="L817" s="168"/>
      <c r="M817" s="168"/>
      <c r="N817" s="168"/>
    </row>
    <row r="818" spans="3:14" ht="14.1">
      <c r="C818" s="122"/>
      <c r="D818" s="158"/>
      <c r="E818" s="122"/>
      <c r="F818" s="122"/>
      <c r="G818" s="122"/>
      <c r="H818" s="168"/>
      <c r="I818" s="168"/>
      <c r="J818" s="168"/>
      <c r="K818" s="168"/>
      <c r="L818" s="168"/>
      <c r="M818" s="168"/>
      <c r="N818" s="168"/>
    </row>
    <row r="819" spans="3:14" ht="14.1">
      <c r="C819" s="122"/>
      <c r="D819" s="158"/>
      <c r="E819" s="122"/>
      <c r="F819" s="122"/>
      <c r="G819" s="122"/>
      <c r="H819" s="168"/>
      <c r="I819" s="168"/>
      <c r="J819" s="168"/>
      <c r="K819" s="168"/>
      <c r="L819" s="168"/>
      <c r="M819" s="168"/>
      <c r="N819" s="168"/>
    </row>
    <row r="820" spans="3:14" ht="14.1">
      <c r="C820" s="122"/>
      <c r="D820" s="158"/>
      <c r="E820" s="122"/>
      <c r="F820" s="122"/>
      <c r="G820" s="122"/>
      <c r="H820" s="168"/>
      <c r="I820" s="168"/>
      <c r="J820" s="168"/>
      <c r="K820" s="168"/>
      <c r="L820" s="168"/>
      <c r="M820" s="168"/>
      <c r="N820" s="168"/>
    </row>
    <row r="821" spans="3:14" ht="14.1">
      <c r="C821" s="122"/>
      <c r="D821" s="158"/>
      <c r="E821" s="122"/>
      <c r="F821" s="122"/>
      <c r="G821" s="122"/>
      <c r="H821" s="168"/>
      <c r="I821" s="168"/>
      <c r="J821" s="168"/>
      <c r="K821" s="168"/>
      <c r="L821" s="168"/>
      <c r="M821" s="168"/>
      <c r="N821" s="168"/>
    </row>
    <row r="822" spans="3:14" ht="14.1">
      <c r="C822" s="122"/>
      <c r="D822" s="158"/>
      <c r="E822" s="122"/>
      <c r="F822" s="122"/>
      <c r="G822" s="122"/>
      <c r="H822" s="168"/>
      <c r="I822" s="168"/>
      <c r="J822" s="168"/>
      <c r="K822" s="168"/>
      <c r="L822" s="168"/>
      <c r="M822" s="168"/>
      <c r="N822" s="168"/>
    </row>
    <row r="823" spans="3:14" ht="14.1">
      <c r="C823" s="122"/>
      <c r="D823" s="158"/>
      <c r="E823" s="122"/>
      <c r="F823" s="122"/>
      <c r="G823" s="122"/>
      <c r="H823" s="168"/>
      <c r="I823" s="168"/>
      <c r="J823" s="168"/>
      <c r="K823" s="168"/>
      <c r="L823" s="168"/>
      <c r="M823" s="168"/>
      <c r="N823" s="168"/>
    </row>
    <row r="824" spans="3:14" ht="14.1">
      <c r="C824" s="122"/>
      <c r="D824" s="158"/>
      <c r="E824" s="122"/>
      <c r="F824" s="122"/>
      <c r="G824" s="122"/>
      <c r="H824" s="168"/>
      <c r="I824" s="168"/>
      <c r="J824" s="168"/>
      <c r="K824" s="168"/>
      <c r="L824" s="168"/>
      <c r="M824" s="168"/>
      <c r="N824" s="168"/>
    </row>
    <row r="825" spans="3:14" ht="14.1">
      <c r="C825" s="122"/>
      <c r="D825" s="158"/>
      <c r="E825" s="122"/>
      <c r="F825" s="122"/>
      <c r="G825" s="122"/>
      <c r="H825" s="168"/>
      <c r="I825" s="168"/>
      <c r="J825" s="168"/>
      <c r="K825" s="168"/>
      <c r="L825" s="168"/>
      <c r="M825" s="168"/>
      <c r="N825" s="168"/>
    </row>
    <row r="826" spans="3:14" ht="14.1">
      <c r="C826" s="122"/>
      <c r="D826" s="158"/>
      <c r="E826" s="122"/>
      <c r="F826" s="122"/>
      <c r="G826" s="122"/>
      <c r="H826" s="168"/>
      <c r="I826" s="168"/>
      <c r="J826" s="168"/>
      <c r="K826" s="168"/>
      <c r="L826" s="168"/>
      <c r="M826" s="168"/>
      <c r="N826" s="168"/>
    </row>
    <row r="827" spans="3:14" ht="14.1">
      <c r="C827" s="122"/>
      <c r="D827" s="158"/>
      <c r="E827" s="122"/>
      <c r="F827" s="122"/>
      <c r="G827" s="122"/>
      <c r="H827" s="168"/>
      <c r="I827" s="168"/>
      <c r="J827" s="168"/>
      <c r="K827" s="168"/>
      <c r="L827" s="168"/>
      <c r="M827" s="168"/>
      <c r="N827" s="168"/>
    </row>
    <row r="828" spans="3:14" ht="14.1">
      <c r="C828" s="122"/>
      <c r="D828" s="158"/>
      <c r="E828" s="122"/>
      <c r="F828" s="122"/>
      <c r="G828" s="122"/>
      <c r="H828" s="168"/>
      <c r="I828" s="168"/>
      <c r="J828" s="168"/>
      <c r="K828" s="168"/>
      <c r="L828" s="168"/>
      <c r="M828" s="168"/>
      <c r="N828" s="168"/>
    </row>
    <row r="829" spans="3:14" ht="14.1">
      <c r="C829" s="122"/>
      <c r="D829" s="158"/>
      <c r="E829" s="122"/>
      <c r="F829" s="122"/>
      <c r="G829" s="122"/>
      <c r="H829" s="168"/>
      <c r="I829" s="168"/>
      <c r="J829" s="168"/>
      <c r="K829" s="168"/>
      <c r="L829" s="168"/>
      <c r="M829" s="168"/>
      <c r="N829" s="168"/>
    </row>
    <row r="830" spans="3:14" ht="14.1">
      <c r="C830" s="122"/>
      <c r="D830" s="158"/>
      <c r="E830" s="122"/>
      <c r="F830" s="122"/>
      <c r="G830" s="122"/>
      <c r="H830" s="168"/>
      <c r="I830" s="168"/>
      <c r="J830" s="168"/>
      <c r="K830" s="168"/>
      <c r="L830" s="168"/>
      <c r="M830" s="168"/>
      <c r="N830" s="168"/>
    </row>
    <row r="831" spans="3:14" ht="14.1">
      <c r="C831" s="122"/>
      <c r="D831" s="158"/>
      <c r="E831" s="122"/>
      <c r="F831" s="122"/>
      <c r="G831" s="122"/>
      <c r="H831" s="168"/>
      <c r="I831" s="168"/>
      <c r="J831" s="168"/>
      <c r="K831" s="168"/>
      <c r="L831" s="168"/>
      <c r="M831" s="168"/>
      <c r="N831" s="168"/>
    </row>
    <row r="832" spans="3:14" ht="14.1">
      <c r="C832" s="122"/>
      <c r="D832" s="158"/>
      <c r="E832" s="122"/>
      <c r="F832" s="122"/>
      <c r="G832" s="122"/>
      <c r="H832" s="168"/>
      <c r="I832" s="168"/>
      <c r="J832" s="168"/>
      <c r="K832" s="168"/>
      <c r="L832" s="168"/>
      <c r="M832" s="168"/>
      <c r="N832" s="168"/>
    </row>
    <row r="833" spans="3:14" ht="14.1">
      <c r="C833" s="122"/>
      <c r="D833" s="158"/>
      <c r="E833" s="122"/>
      <c r="F833" s="122"/>
      <c r="G833" s="122"/>
      <c r="H833" s="168"/>
      <c r="I833" s="168"/>
      <c r="J833" s="168"/>
      <c r="K833" s="168"/>
      <c r="L833" s="168"/>
      <c r="M833" s="168"/>
      <c r="N833" s="168"/>
    </row>
    <row r="834" spans="3:14" ht="14.1">
      <c r="C834" s="122"/>
      <c r="D834" s="158"/>
      <c r="E834" s="122"/>
      <c r="F834" s="122"/>
      <c r="G834" s="122"/>
      <c r="H834" s="168"/>
      <c r="I834" s="168"/>
      <c r="J834" s="168"/>
      <c r="K834" s="168"/>
      <c r="L834" s="168"/>
      <c r="M834" s="168"/>
      <c r="N834" s="168"/>
    </row>
    <row r="835" spans="3:14" ht="14.1">
      <c r="C835" s="122"/>
      <c r="D835" s="158"/>
      <c r="E835" s="122"/>
      <c r="F835" s="122"/>
      <c r="G835" s="122"/>
      <c r="H835" s="168"/>
      <c r="I835" s="168"/>
      <c r="J835" s="168"/>
      <c r="K835" s="168"/>
      <c r="L835" s="168"/>
      <c r="M835" s="168"/>
      <c r="N835" s="168"/>
    </row>
    <row r="836" spans="3:14" ht="14.1">
      <c r="C836" s="122"/>
      <c r="D836" s="158"/>
      <c r="E836" s="122"/>
      <c r="F836" s="122"/>
      <c r="G836" s="122"/>
      <c r="H836" s="168"/>
      <c r="I836" s="168"/>
      <c r="J836" s="168"/>
      <c r="K836" s="168"/>
      <c r="L836" s="168"/>
      <c r="M836" s="168"/>
      <c r="N836" s="168"/>
    </row>
    <row r="837" spans="3:14" ht="14.1">
      <c r="C837" s="122"/>
      <c r="D837" s="158"/>
      <c r="E837" s="122"/>
      <c r="F837" s="122"/>
      <c r="G837" s="122"/>
      <c r="H837" s="168"/>
      <c r="I837" s="168"/>
      <c r="J837" s="168"/>
      <c r="K837" s="168"/>
      <c r="L837" s="168"/>
      <c r="M837" s="168"/>
      <c r="N837" s="168"/>
    </row>
    <row r="838" spans="3:14" ht="14.1">
      <c r="C838" s="122"/>
      <c r="D838" s="158"/>
      <c r="E838" s="122"/>
      <c r="F838" s="122"/>
      <c r="G838" s="122"/>
      <c r="H838" s="168"/>
      <c r="I838" s="168"/>
      <c r="J838" s="168"/>
      <c r="K838" s="168"/>
      <c r="L838" s="168"/>
      <c r="M838" s="168"/>
      <c r="N838" s="168"/>
    </row>
    <row r="839" spans="3:14" ht="14.1">
      <c r="C839" s="122"/>
      <c r="D839" s="158"/>
      <c r="E839" s="122"/>
      <c r="F839" s="122"/>
      <c r="G839" s="122"/>
      <c r="H839" s="168"/>
      <c r="I839" s="168"/>
      <c r="J839" s="168"/>
      <c r="K839" s="168"/>
      <c r="L839" s="168"/>
      <c r="M839" s="168"/>
      <c r="N839" s="168"/>
    </row>
    <row r="840" spans="3:14" ht="14.1">
      <c r="C840" s="122"/>
      <c r="D840" s="158"/>
      <c r="E840" s="122"/>
      <c r="F840" s="122"/>
      <c r="G840" s="122"/>
      <c r="H840" s="168"/>
      <c r="I840" s="168"/>
      <c r="J840" s="168"/>
      <c r="K840" s="168"/>
      <c r="L840" s="168"/>
      <c r="M840" s="168"/>
      <c r="N840" s="168"/>
    </row>
    <row r="841" spans="3:14" ht="14.1">
      <c r="C841" s="122"/>
      <c r="D841" s="158"/>
      <c r="E841" s="122"/>
      <c r="F841" s="122"/>
      <c r="G841" s="122"/>
      <c r="H841" s="168"/>
      <c r="I841" s="168"/>
      <c r="J841" s="168"/>
      <c r="K841" s="168"/>
      <c r="L841" s="168"/>
      <c r="M841" s="168"/>
      <c r="N841" s="168"/>
    </row>
    <row r="842" spans="3:14" ht="14.1">
      <c r="C842" s="122"/>
      <c r="D842" s="158"/>
      <c r="E842" s="122"/>
      <c r="F842" s="122"/>
      <c r="G842" s="122"/>
      <c r="H842" s="168"/>
      <c r="I842" s="168"/>
      <c r="J842" s="168"/>
      <c r="K842" s="168"/>
      <c r="L842" s="168"/>
      <c r="M842" s="168"/>
      <c r="N842" s="168"/>
    </row>
    <row r="843" spans="3:14" ht="14.1">
      <c r="C843" s="122"/>
      <c r="D843" s="158"/>
      <c r="E843" s="122"/>
      <c r="F843" s="122"/>
      <c r="G843" s="122"/>
      <c r="H843" s="168"/>
      <c r="I843" s="168"/>
      <c r="J843" s="168"/>
      <c r="K843" s="168"/>
      <c r="L843" s="168"/>
      <c r="M843" s="168"/>
      <c r="N843" s="168"/>
    </row>
    <row r="844" spans="3:14" ht="14.1">
      <c r="C844" s="122"/>
      <c r="D844" s="158"/>
      <c r="E844" s="122"/>
      <c r="F844" s="122"/>
      <c r="G844" s="122"/>
      <c r="H844" s="168"/>
      <c r="I844" s="168"/>
      <c r="J844" s="168"/>
      <c r="K844" s="168"/>
      <c r="L844" s="168"/>
      <c r="M844" s="168"/>
      <c r="N844" s="168"/>
    </row>
    <row r="845" spans="3:14" ht="14.1">
      <c r="C845" s="122"/>
      <c r="D845" s="158"/>
      <c r="E845" s="122"/>
      <c r="F845" s="122"/>
      <c r="G845" s="122"/>
      <c r="H845" s="168"/>
      <c r="I845" s="168"/>
      <c r="J845" s="168"/>
      <c r="K845" s="168"/>
      <c r="L845" s="168"/>
      <c r="M845" s="168"/>
      <c r="N845" s="168"/>
    </row>
    <row r="846" spans="3:14" ht="14.1">
      <c r="C846" s="122"/>
      <c r="D846" s="158"/>
      <c r="E846" s="122"/>
      <c r="F846" s="122"/>
      <c r="G846" s="122"/>
      <c r="H846" s="168"/>
      <c r="I846" s="168"/>
      <c r="J846" s="168"/>
      <c r="K846" s="168"/>
      <c r="L846" s="168"/>
      <c r="M846" s="168"/>
      <c r="N846" s="168"/>
    </row>
    <row r="847" spans="3:14" ht="14.1">
      <c r="C847" s="122"/>
      <c r="D847" s="158"/>
      <c r="E847" s="122"/>
      <c r="F847" s="122"/>
      <c r="G847" s="122"/>
      <c r="H847" s="168"/>
      <c r="I847" s="168"/>
      <c r="J847" s="168"/>
      <c r="K847" s="168"/>
      <c r="L847" s="168"/>
      <c r="M847" s="168"/>
      <c r="N847" s="168"/>
    </row>
    <row r="848" spans="3:14" ht="14.1">
      <c r="C848" s="122"/>
      <c r="D848" s="158"/>
      <c r="E848" s="122"/>
      <c r="F848" s="122"/>
      <c r="G848" s="122"/>
      <c r="H848" s="168"/>
      <c r="I848" s="168"/>
      <c r="J848" s="168"/>
      <c r="K848" s="168"/>
      <c r="L848" s="168"/>
      <c r="M848" s="168"/>
      <c r="N848" s="168"/>
    </row>
    <row r="849" spans="3:14" ht="14.1">
      <c r="C849" s="122"/>
      <c r="D849" s="158"/>
      <c r="E849" s="122"/>
      <c r="F849" s="122"/>
      <c r="G849" s="122"/>
      <c r="H849" s="168"/>
      <c r="I849" s="168"/>
      <c r="J849" s="168"/>
      <c r="K849" s="168"/>
      <c r="L849" s="168"/>
      <c r="M849" s="168"/>
      <c r="N849" s="168"/>
    </row>
    <row r="850" spans="3:14" ht="14.1">
      <c r="C850" s="122"/>
      <c r="D850" s="158"/>
      <c r="E850" s="122"/>
      <c r="F850" s="122"/>
      <c r="G850" s="122"/>
      <c r="H850" s="168"/>
      <c r="I850" s="168"/>
      <c r="J850" s="168"/>
      <c r="K850" s="168"/>
      <c r="L850" s="168"/>
      <c r="M850" s="168"/>
      <c r="N850" s="168"/>
    </row>
    <row r="851" spans="3:14" ht="14.1">
      <c r="C851" s="122"/>
      <c r="D851" s="158"/>
      <c r="E851" s="122"/>
      <c r="F851" s="122"/>
      <c r="G851" s="122"/>
      <c r="H851" s="168"/>
      <c r="I851" s="168"/>
      <c r="J851" s="168"/>
      <c r="K851" s="168"/>
      <c r="L851" s="168"/>
      <c r="M851" s="168"/>
      <c r="N851" s="168"/>
    </row>
    <row r="852" spans="3:14" ht="14.1">
      <c r="C852" s="122"/>
      <c r="D852" s="158"/>
      <c r="E852" s="122"/>
      <c r="F852" s="122"/>
      <c r="G852" s="122"/>
      <c r="H852" s="168"/>
      <c r="I852" s="168"/>
      <c r="J852" s="168"/>
      <c r="K852" s="168"/>
      <c r="L852" s="168"/>
      <c r="M852" s="168"/>
      <c r="N852" s="168"/>
    </row>
    <row r="853" spans="3:14" ht="14.1">
      <c r="C853" s="122"/>
      <c r="D853" s="158"/>
      <c r="E853" s="122"/>
      <c r="F853" s="122"/>
      <c r="G853" s="122"/>
      <c r="H853" s="168"/>
      <c r="I853" s="168"/>
      <c r="J853" s="168"/>
      <c r="K853" s="168"/>
      <c r="L853" s="168"/>
      <c r="M853" s="168"/>
      <c r="N853" s="168"/>
    </row>
    <row r="854" spans="3:14" ht="14.1">
      <c r="C854" s="122"/>
      <c r="D854" s="158"/>
      <c r="E854" s="122"/>
      <c r="F854" s="122"/>
      <c r="G854" s="122"/>
      <c r="H854" s="168"/>
      <c r="I854" s="168"/>
      <c r="J854" s="168"/>
      <c r="K854" s="168"/>
      <c r="L854" s="168"/>
      <c r="M854" s="168"/>
      <c r="N854" s="168"/>
    </row>
    <row r="855" spans="3:14" ht="14.1">
      <c r="C855" s="122"/>
      <c r="D855" s="158"/>
      <c r="E855" s="122"/>
      <c r="F855" s="122"/>
      <c r="G855" s="122"/>
      <c r="H855" s="168"/>
      <c r="I855" s="168"/>
      <c r="J855" s="168"/>
      <c r="K855" s="168"/>
      <c r="L855" s="168"/>
      <c r="M855" s="168"/>
      <c r="N855" s="168"/>
    </row>
    <row r="856" spans="3:14" ht="14.1">
      <c r="C856" s="122"/>
      <c r="D856" s="158"/>
      <c r="E856" s="122"/>
      <c r="F856" s="122"/>
      <c r="G856" s="122"/>
      <c r="H856" s="168"/>
      <c r="I856" s="168"/>
      <c r="J856" s="168"/>
      <c r="K856" s="168"/>
      <c r="L856" s="168"/>
      <c r="M856" s="168"/>
      <c r="N856" s="168"/>
    </row>
    <row r="857" spans="3:14" ht="14.1">
      <c r="C857" s="122"/>
      <c r="D857" s="158"/>
      <c r="E857" s="122"/>
      <c r="F857" s="122"/>
      <c r="G857" s="122"/>
      <c r="H857" s="168"/>
      <c r="I857" s="168"/>
      <c r="J857" s="168"/>
      <c r="K857" s="168"/>
      <c r="L857" s="168"/>
      <c r="M857" s="168"/>
      <c r="N857" s="168"/>
    </row>
    <row r="858" spans="3:14" ht="14.1">
      <c r="C858" s="122"/>
      <c r="D858" s="158"/>
      <c r="E858" s="122"/>
      <c r="F858" s="122"/>
      <c r="G858" s="122"/>
      <c r="H858" s="168"/>
      <c r="I858" s="168"/>
      <c r="J858" s="168"/>
      <c r="K858" s="168"/>
      <c r="L858" s="168"/>
      <c r="M858" s="168"/>
      <c r="N858" s="168"/>
    </row>
    <row r="859" spans="3:14" ht="14.1">
      <c r="C859" s="122"/>
      <c r="D859" s="158"/>
      <c r="E859" s="122"/>
      <c r="F859" s="122"/>
      <c r="G859" s="122"/>
      <c r="H859" s="168"/>
      <c r="I859" s="168"/>
      <c r="J859" s="168"/>
      <c r="K859" s="168"/>
      <c r="L859" s="168"/>
      <c r="M859" s="168"/>
      <c r="N859" s="168"/>
    </row>
    <row r="860" spans="3:14" ht="14.1">
      <c r="C860" s="122"/>
      <c r="D860" s="158"/>
      <c r="E860" s="122"/>
      <c r="F860" s="122"/>
      <c r="G860" s="122"/>
      <c r="H860" s="168"/>
      <c r="I860" s="168"/>
      <c r="J860" s="168"/>
      <c r="K860" s="168"/>
      <c r="L860" s="168"/>
      <c r="M860" s="168"/>
      <c r="N860" s="168"/>
    </row>
    <row r="861" spans="3:14" ht="14.1">
      <c r="C861" s="122"/>
      <c r="D861" s="158"/>
      <c r="E861" s="122"/>
      <c r="F861" s="122"/>
      <c r="G861" s="122"/>
      <c r="H861" s="168"/>
      <c r="I861" s="168"/>
      <c r="J861" s="168"/>
      <c r="K861" s="168"/>
      <c r="L861" s="168"/>
      <c r="M861" s="168"/>
      <c r="N861" s="168"/>
    </row>
    <row r="862" spans="3:14" ht="14.1">
      <c r="C862" s="122"/>
      <c r="D862" s="158"/>
      <c r="E862" s="122"/>
      <c r="F862" s="122"/>
      <c r="G862" s="122"/>
      <c r="H862" s="168"/>
      <c r="I862" s="168"/>
      <c r="J862" s="168"/>
      <c r="K862" s="168"/>
      <c r="L862" s="168"/>
      <c r="M862" s="168"/>
      <c r="N862" s="168"/>
    </row>
    <row r="863" spans="3:14" ht="14.1">
      <c r="C863" s="122"/>
      <c r="D863" s="158"/>
      <c r="E863" s="122"/>
      <c r="F863" s="122"/>
      <c r="G863" s="122"/>
      <c r="H863" s="168"/>
      <c r="I863" s="168"/>
      <c r="J863" s="168"/>
      <c r="K863" s="168"/>
      <c r="L863" s="168"/>
      <c r="M863" s="168"/>
      <c r="N863" s="168"/>
    </row>
    <row r="864" spans="3:14" ht="14.1">
      <c r="C864" s="122"/>
      <c r="D864" s="158"/>
      <c r="E864" s="122"/>
      <c r="F864" s="122"/>
      <c r="G864" s="122"/>
      <c r="H864" s="168"/>
      <c r="I864" s="168"/>
      <c r="J864" s="168"/>
      <c r="K864" s="168"/>
      <c r="L864" s="168"/>
      <c r="M864" s="168"/>
      <c r="N864" s="168"/>
    </row>
    <row r="865" spans="3:14" ht="14.1">
      <c r="C865" s="122"/>
      <c r="D865" s="158"/>
      <c r="E865" s="122"/>
      <c r="F865" s="122"/>
      <c r="G865" s="122"/>
      <c r="H865" s="168"/>
      <c r="I865" s="168"/>
      <c r="J865" s="168"/>
      <c r="K865" s="168"/>
      <c r="L865" s="168"/>
      <c r="M865" s="168"/>
      <c r="N865" s="168"/>
    </row>
    <row r="866" spans="3:14" ht="14.1">
      <c r="C866" s="122"/>
      <c r="D866" s="158"/>
      <c r="E866" s="122"/>
      <c r="F866" s="122"/>
      <c r="G866" s="122"/>
      <c r="H866" s="168"/>
      <c r="I866" s="168"/>
      <c r="J866" s="168"/>
      <c r="K866" s="168"/>
      <c r="L866" s="168"/>
      <c r="M866" s="168"/>
      <c r="N866" s="168"/>
    </row>
    <row r="867" spans="3:14" ht="14.1">
      <c r="C867" s="122"/>
      <c r="D867" s="158"/>
      <c r="E867" s="122"/>
      <c r="F867" s="122"/>
      <c r="G867" s="122"/>
      <c r="H867" s="168"/>
      <c r="I867" s="168"/>
      <c r="J867" s="168"/>
      <c r="K867" s="168"/>
      <c r="L867" s="168"/>
      <c r="M867" s="168"/>
      <c r="N867" s="168"/>
    </row>
    <row r="868" spans="3:14" ht="14.1">
      <c r="C868" s="122"/>
      <c r="D868" s="158"/>
      <c r="E868" s="122"/>
      <c r="F868" s="122"/>
      <c r="G868" s="122"/>
      <c r="H868" s="168"/>
      <c r="I868" s="168"/>
      <c r="J868" s="168"/>
      <c r="K868" s="168"/>
      <c r="L868" s="168"/>
      <c r="M868" s="168"/>
      <c r="N868" s="168"/>
    </row>
    <row r="869" spans="3:14" ht="14.1">
      <c r="C869" s="122"/>
      <c r="D869" s="158"/>
      <c r="E869" s="122"/>
      <c r="F869" s="122"/>
      <c r="G869" s="122"/>
      <c r="H869" s="168"/>
      <c r="I869" s="168"/>
      <c r="J869" s="168"/>
      <c r="K869" s="168"/>
      <c r="L869" s="168"/>
      <c r="M869" s="168"/>
      <c r="N869" s="168"/>
    </row>
    <row r="870" spans="3:14" ht="14.1">
      <c r="C870" s="122"/>
      <c r="D870" s="158"/>
      <c r="E870" s="122"/>
      <c r="F870" s="122"/>
      <c r="G870" s="122"/>
      <c r="H870" s="168"/>
      <c r="I870" s="168"/>
      <c r="J870" s="168"/>
      <c r="K870" s="168"/>
      <c r="L870" s="168"/>
      <c r="M870" s="168"/>
      <c r="N870" s="168"/>
    </row>
    <row r="871" spans="3:14" ht="14.1">
      <c r="C871" s="122"/>
      <c r="D871" s="158"/>
      <c r="E871" s="122"/>
      <c r="F871" s="122"/>
      <c r="G871" s="122"/>
      <c r="H871" s="168"/>
      <c r="I871" s="168"/>
      <c r="J871" s="168"/>
      <c r="K871" s="168"/>
      <c r="L871" s="168"/>
      <c r="M871" s="168"/>
      <c r="N871" s="168"/>
    </row>
    <row r="872" spans="3:14" ht="14.1">
      <c r="C872" s="122"/>
      <c r="D872" s="158"/>
      <c r="E872" s="122"/>
      <c r="F872" s="122"/>
      <c r="G872" s="122"/>
      <c r="H872" s="168"/>
      <c r="I872" s="168"/>
      <c r="J872" s="168"/>
      <c r="K872" s="168"/>
      <c r="L872" s="168"/>
      <c r="M872" s="168"/>
      <c r="N872" s="168"/>
    </row>
    <row r="873" spans="3:14" ht="14.1">
      <c r="C873" s="122"/>
      <c r="D873" s="158"/>
      <c r="E873" s="122"/>
      <c r="F873" s="122"/>
      <c r="G873" s="122"/>
      <c r="H873" s="168"/>
      <c r="I873" s="168"/>
      <c r="J873" s="168"/>
      <c r="K873" s="168"/>
      <c r="L873" s="168"/>
      <c r="M873" s="168"/>
      <c r="N873" s="168"/>
    </row>
    <row r="874" spans="3:14" ht="14.1">
      <c r="C874" s="122"/>
      <c r="D874" s="158"/>
      <c r="E874" s="122"/>
      <c r="F874" s="122"/>
      <c r="G874" s="122"/>
      <c r="H874" s="168"/>
      <c r="I874" s="168"/>
      <c r="J874" s="168"/>
      <c r="K874" s="168"/>
      <c r="L874" s="168"/>
      <c r="M874" s="168"/>
      <c r="N874" s="168"/>
    </row>
    <row r="875" spans="3:14" ht="14.1">
      <c r="C875" s="122"/>
      <c r="D875" s="158"/>
      <c r="E875" s="122"/>
      <c r="F875" s="122"/>
      <c r="G875" s="122"/>
      <c r="H875" s="168"/>
      <c r="I875" s="168"/>
      <c r="J875" s="168"/>
      <c r="K875" s="168"/>
      <c r="L875" s="168"/>
      <c r="M875" s="168"/>
      <c r="N875" s="168"/>
    </row>
    <row r="876" spans="3:14" ht="14.1">
      <c r="C876" s="122"/>
      <c r="D876" s="158"/>
      <c r="E876" s="122"/>
      <c r="F876" s="122"/>
      <c r="G876" s="122"/>
      <c r="H876" s="168"/>
      <c r="I876" s="168"/>
      <c r="J876" s="168"/>
      <c r="K876" s="168"/>
      <c r="L876" s="168"/>
      <c r="M876" s="168"/>
      <c r="N876" s="168"/>
    </row>
    <row r="877" spans="3:14" ht="14.1">
      <c r="C877" s="122"/>
      <c r="D877" s="158"/>
      <c r="E877" s="122"/>
      <c r="F877" s="122"/>
      <c r="G877" s="122"/>
      <c r="H877" s="168"/>
      <c r="I877" s="168"/>
      <c r="J877" s="168"/>
      <c r="K877" s="168"/>
      <c r="L877" s="168"/>
      <c r="M877" s="168"/>
      <c r="N877" s="168"/>
    </row>
    <row r="878" spans="3:14" ht="14.1">
      <c r="C878" s="122"/>
      <c r="D878" s="158"/>
      <c r="E878" s="122"/>
      <c r="F878" s="122"/>
      <c r="G878" s="122"/>
      <c r="H878" s="168"/>
      <c r="I878" s="168"/>
      <c r="J878" s="168"/>
      <c r="K878" s="168"/>
      <c r="L878" s="168"/>
      <c r="M878" s="168"/>
      <c r="N878" s="168"/>
    </row>
    <row r="879" spans="3:14" ht="14.1">
      <c r="C879" s="122"/>
      <c r="D879" s="158"/>
      <c r="E879" s="122"/>
      <c r="F879" s="122"/>
      <c r="G879" s="122"/>
      <c r="H879" s="168"/>
      <c r="I879" s="168"/>
      <c r="J879" s="168"/>
      <c r="K879" s="168"/>
      <c r="L879" s="168"/>
      <c r="M879" s="168"/>
      <c r="N879" s="168"/>
    </row>
    <row r="880" spans="3:14" ht="14.1">
      <c r="C880" s="122"/>
      <c r="D880" s="158"/>
      <c r="E880" s="122"/>
      <c r="F880" s="122"/>
      <c r="G880" s="122"/>
      <c r="H880" s="168"/>
      <c r="I880" s="168"/>
      <c r="J880" s="168"/>
      <c r="K880" s="168"/>
      <c r="L880" s="168"/>
      <c r="M880" s="168"/>
      <c r="N880" s="168"/>
    </row>
    <row r="881" spans="3:11" ht="14.1">
      <c r="C881" s="122"/>
      <c r="D881" s="158"/>
      <c r="E881" s="122"/>
      <c r="F881" s="122"/>
      <c r="G881" s="122"/>
      <c r="H881" s="158"/>
      <c r="I881" s="158"/>
      <c r="J881" s="158"/>
      <c r="K881" s="158"/>
    </row>
    <row r="882" spans="3:11" ht="14.1">
      <c r="C882" s="122"/>
      <c r="D882" s="158"/>
      <c r="E882" s="122"/>
      <c r="F882" s="122"/>
      <c r="G882" s="122"/>
      <c r="H882" s="158"/>
      <c r="I882" s="158"/>
      <c r="J882" s="158"/>
      <c r="K882" s="158"/>
    </row>
    <row r="883" spans="3:11" ht="14.1">
      <c r="C883" s="122"/>
      <c r="D883" s="158"/>
      <c r="E883" s="122"/>
      <c r="F883" s="122"/>
      <c r="G883" s="122"/>
      <c r="H883" s="158"/>
      <c r="I883" s="158"/>
      <c r="J883" s="158"/>
      <c r="K883" s="158"/>
    </row>
    <row r="884" spans="3:11" ht="14.1">
      <c r="C884" s="122"/>
      <c r="D884" s="158"/>
      <c r="E884" s="122"/>
      <c r="F884" s="122"/>
      <c r="G884" s="122"/>
      <c r="H884" s="158"/>
      <c r="I884" s="158"/>
      <c r="J884" s="158"/>
      <c r="K884" s="158"/>
    </row>
    <row r="885" spans="3:11" ht="14.1">
      <c r="C885" s="122"/>
      <c r="D885" s="158"/>
      <c r="E885" s="122"/>
      <c r="F885" s="122"/>
      <c r="G885" s="122"/>
      <c r="H885" s="158"/>
      <c r="I885" s="158"/>
      <c r="J885" s="158"/>
      <c r="K885" s="158"/>
    </row>
    <row r="886" spans="3:11" ht="14.1">
      <c r="C886" s="122"/>
      <c r="D886" s="158"/>
      <c r="E886" s="122"/>
      <c r="F886" s="122"/>
      <c r="G886" s="122"/>
      <c r="H886" s="158"/>
      <c r="I886" s="158"/>
      <c r="J886" s="158"/>
      <c r="K886" s="158"/>
    </row>
    <row r="887" spans="3:11" ht="14.1">
      <c r="C887" s="122"/>
      <c r="D887" s="158"/>
      <c r="E887" s="122"/>
      <c r="F887" s="122"/>
      <c r="G887" s="122"/>
      <c r="H887" s="158"/>
      <c r="I887" s="158"/>
      <c r="J887" s="158"/>
      <c r="K887" s="158"/>
    </row>
    <row r="888" spans="3:11" ht="14.1">
      <c r="C888" s="122"/>
      <c r="D888" s="158"/>
      <c r="E888" s="122"/>
      <c r="F888" s="122"/>
      <c r="G888" s="122"/>
      <c r="H888" s="158"/>
      <c r="I888" s="158"/>
      <c r="J888" s="158"/>
      <c r="K888" s="158"/>
    </row>
    <row r="889" spans="3:11" ht="14.1">
      <c r="C889" s="122"/>
      <c r="D889" s="158"/>
      <c r="E889" s="122"/>
      <c r="F889" s="122"/>
      <c r="G889" s="122"/>
      <c r="H889" s="158"/>
      <c r="I889" s="158"/>
      <c r="J889" s="158"/>
      <c r="K889" s="158"/>
    </row>
    <row r="890" spans="3:11" ht="14.1">
      <c r="C890" s="122"/>
      <c r="D890" s="158"/>
      <c r="E890" s="122"/>
      <c r="F890" s="122"/>
      <c r="G890" s="122"/>
      <c r="H890" s="158"/>
      <c r="I890" s="158"/>
      <c r="J890" s="158"/>
      <c r="K890" s="158"/>
    </row>
    <row r="891" spans="3:11" ht="14.1">
      <c r="C891" s="122"/>
      <c r="D891" s="158"/>
      <c r="E891" s="122"/>
      <c r="F891" s="122"/>
      <c r="G891" s="122"/>
      <c r="H891" s="158"/>
      <c r="I891" s="158"/>
      <c r="J891" s="158"/>
      <c r="K891" s="158"/>
    </row>
    <row r="892" spans="3:11" ht="14.1">
      <c r="C892" s="122"/>
      <c r="D892" s="158"/>
      <c r="E892" s="122"/>
      <c r="F892" s="122"/>
      <c r="G892" s="122"/>
      <c r="H892" s="158"/>
      <c r="I892" s="158"/>
      <c r="J892" s="158"/>
      <c r="K892" s="158"/>
    </row>
    <row r="893" spans="3:11" ht="14.1">
      <c r="C893" s="122"/>
      <c r="D893" s="158"/>
      <c r="E893" s="122"/>
      <c r="F893" s="122"/>
      <c r="G893" s="122"/>
      <c r="H893" s="158"/>
      <c r="I893" s="158"/>
      <c r="J893" s="158"/>
      <c r="K893" s="158"/>
    </row>
    <row r="894" spans="3:11" ht="14.1">
      <c r="C894" s="122"/>
      <c r="D894" s="158"/>
      <c r="E894" s="122"/>
      <c r="F894" s="122"/>
      <c r="G894" s="122"/>
      <c r="H894" s="158"/>
      <c r="I894" s="158"/>
      <c r="J894" s="158"/>
      <c r="K894" s="158"/>
    </row>
    <row r="895" spans="3:11" ht="14.1">
      <c r="C895" s="122"/>
      <c r="D895" s="158"/>
      <c r="E895" s="122"/>
      <c r="F895" s="122"/>
      <c r="G895" s="122"/>
      <c r="H895" s="158"/>
      <c r="I895" s="158"/>
      <c r="J895" s="158"/>
      <c r="K895" s="158"/>
    </row>
    <row r="896" spans="3:11" ht="14.1">
      <c r="C896" s="122"/>
      <c r="D896" s="158"/>
      <c r="E896" s="122"/>
      <c r="F896" s="122"/>
      <c r="G896" s="122"/>
      <c r="H896" s="158"/>
      <c r="I896" s="158"/>
      <c r="J896" s="158"/>
      <c r="K896" s="158"/>
    </row>
    <row r="897" spans="3:11" ht="14.1">
      <c r="C897" s="122"/>
      <c r="D897" s="158"/>
      <c r="E897" s="122"/>
      <c r="F897" s="122"/>
      <c r="G897" s="122"/>
      <c r="H897" s="158"/>
      <c r="I897" s="158"/>
      <c r="J897" s="158"/>
      <c r="K897" s="158"/>
    </row>
    <row r="898" spans="3:11" ht="14.1">
      <c r="C898" s="122"/>
      <c r="D898" s="158"/>
      <c r="E898" s="122"/>
      <c r="F898" s="122"/>
      <c r="G898" s="122"/>
      <c r="H898" s="158"/>
      <c r="I898" s="158"/>
      <c r="J898" s="158"/>
      <c r="K898" s="158"/>
    </row>
    <row r="899" spans="3:11" ht="14.1">
      <c r="C899" s="122"/>
      <c r="D899" s="158"/>
      <c r="E899" s="122"/>
      <c r="F899" s="122"/>
      <c r="G899" s="122"/>
      <c r="H899" s="158"/>
      <c r="I899" s="158"/>
      <c r="J899" s="158"/>
      <c r="K899" s="158"/>
    </row>
    <row r="900" spans="3:11" ht="14.1">
      <c r="C900" s="122"/>
      <c r="D900" s="158"/>
      <c r="E900" s="122"/>
      <c r="F900" s="122"/>
      <c r="G900" s="122"/>
      <c r="H900" s="158"/>
      <c r="I900" s="158"/>
      <c r="J900" s="158"/>
      <c r="K900" s="158"/>
    </row>
    <row r="901" spans="3:11" ht="14.1">
      <c r="C901" s="122"/>
      <c r="D901" s="158"/>
      <c r="E901" s="122"/>
      <c r="F901" s="122"/>
      <c r="G901" s="122"/>
      <c r="H901" s="158"/>
      <c r="I901" s="158"/>
      <c r="J901" s="158"/>
      <c r="K901" s="158"/>
    </row>
    <row r="902" spans="3:11" ht="14.1">
      <c r="C902" s="122"/>
      <c r="D902" s="158"/>
      <c r="E902" s="122"/>
      <c r="F902" s="122"/>
      <c r="G902" s="122"/>
      <c r="H902" s="158"/>
      <c r="I902" s="158"/>
      <c r="J902" s="158"/>
      <c r="K902" s="158"/>
    </row>
    <row r="903" spans="3:11" ht="14.1">
      <c r="C903" s="122"/>
      <c r="D903" s="158"/>
      <c r="E903" s="122"/>
      <c r="F903" s="122"/>
      <c r="G903" s="122"/>
      <c r="H903" s="158"/>
      <c r="I903" s="158"/>
      <c r="J903" s="158"/>
      <c r="K903" s="158"/>
    </row>
    <row r="904" spans="3:11" ht="14.1">
      <c r="C904" s="122"/>
      <c r="D904" s="158"/>
      <c r="E904" s="122"/>
      <c r="F904" s="122"/>
      <c r="G904" s="122"/>
      <c r="H904" s="158"/>
      <c r="I904" s="158"/>
      <c r="J904" s="158"/>
      <c r="K904" s="158"/>
    </row>
    <row r="905" spans="3:11" ht="14.1">
      <c r="C905" s="122"/>
      <c r="D905" s="158"/>
      <c r="E905" s="122"/>
      <c r="F905" s="122"/>
      <c r="G905" s="122"/>
      <c r="H905" s="158"/>
      <c r="I905" s="158"/>
      <c r="J905" s="158"/>
      <c r="K905" s="158"/>
    </row>
    <row r="906" spans="3:11" ht="14.1">
      <c r="C906" s="122"/>
      <c r="D906" s="158"/>
      <c r="E906" s="122"/>
      <c r="F906" s="122"/>
      <c r="G906" s="122"/>
      <c r="H906" s="158"/>
      <c r="I906" s="158"/>
      <c r="J906" s="158"/>
      <c r="K906" s="158"/>
    </row>
    <row r="907" spans="3:11" ht="14.1">
      <c r="C907" s="122"/>
      <c r="D907" s="158"/>
      <c r="E907" s="122"/>
      <c r="F907" s="122"/>
      <c r="G907" s="122"/>
      <c r="H907" s="158"/>
      <c r="I907" s="158"/>
      <c r="J907" s="158"/>
      <c r="K907" s="158"/>
    </row>
    <row r="908" spans="3:11" ht="14.1">
      <c r="C908" s="122"/>
      <c r="D908" s="158"/>
      <c r="E908" s="122"/>
      <c r="F908" s="122"/>
      <c r="G908" s="122"/>
      <c r="H908" s="158"/>
      <c r="I908" s="158"/>
      <c r="J908" s="158"/>
      <c r="K908" s="158"/>
    </row>
    <row r="909" spans="3:11" ht="14.1">
      <c r="C909" s="122"/>
      <c r="D909" s="158"/>
      <c r="E909" s="122"/>
      <c r="F909" s="122"/>
      <c r="G909" s="122"/>
      <c r="H909" s="158"/>
      <c r="I909" s="158"/>
      <c r="J909" s="158"/>
      <c r="K909" s="158"/>
    </row>
    <row r="910" spans="3:11" ht="14.1">
      <c r="C910" s="122"/>
      <c r="D910" s="158"/>
      <c r="E910" s="122"/>
      <c r="F910" s="122"/>
      <c r="G910" s="122"/>
      <c r="H910" s="158"/>
      <c r="I910" s="158"/>
      <c r="J910" s="158"/>
      <c r="K910" s="158"/>
    </row>
    <row r="911" spans="3:11" ht="14.1">
      <c r="C911" s="122"/>
      <c r="D911" s="158"/>
      <c r="E911" s="122"/>
      <c r="F911" s="122"/>
      <c r="G911" s="122"/>
      <c r="H911" s="158"/>
      <c r="I911" s="158"/>
      <c r="J911" s="158"/>
      <c r="K911" s="158"/>
    </row>
    <row r="912" spans="3:11" ht="14.1">
      <c r="C912" s="122"/>
      <c r="D912" s="158"/>
      <c r="E912" s="122"/>
      <c r="F912" s="122"/>
      <c r="G912" s="122"/>
      <c r="H912" s="158"/>
      <c r="I912" s="158"/>
      <c r="J912" s="158"/>
      <c r="K912" s="158"/>
    </row>
    <row r="913" spans="3:11" ht="14.1">
      <c r="C913" s="122"/>
      <c r="D913" s="158"/>
      <c r="E913" s="122"/>
      <c r="F913" s="122"/>
      <c r="G913" s="122"/>
      <c r="H913" s="158"/>
      <c r="I913" s="158"/>
      <c r="J913" s="158"/>
      <c r="K913" s="158"/>
    </row>
    <row r="914" spans="3:11" ht="14.1">
      <c r="C914" s="122"/>
      <c r="D914" s="158"/>
      <c r="E914" s="122"/>
      <c r="F914" s="122"/>
      <c r="G914" s="122"/>
      <c r="H914" s="158"/>
      <c r="I914" s="158"/>
      <c r="J914" s="158"/>
      <c r="K914" s="158"/>
    </row>
    <row r="915" spans="3:11" ht="14.1">
      <c r="C915" s="122"/>
      <c r="D915" s="158"/>
      <c r="E915" s="122"/>
      <c r="F915" s="122"/>
      <c r="G915" s="122"/>
      <c r="H915" s="158"/>
      <c r="I915" s="158"/>
      <c r="J915" s="158"/>
      <c r="K915" s="158"/>
    </row>
    <row r="916" spans="3:11" ht="14.1">
      <c r="C916" s="122"/>
      <c r="D916" s="158"/>
      <c r="E916" s="122"/>
      <c r="F916" s="122"/>
      <c r="G916" s="122"/>
      <c r="H916" s="158"/>
      <c r="I916" s="158"/>
      <c r="J916" s="158"/>
      <c r="K916" s="158"/>
    </row>
    <row r="917" spans="3:11" ht="14.1">
      <c r="C917" s="122"/>
      <c r="D917" s="158"/>
      <c r="E917" s="122"/>
      <c r="F917" s="122"/>
      <c r="G917" s="122"/>
      <c r="H917" s="158"/>
      <c r="I917" s="158"/>
      <c r="J917" s="158"/>
      <c r="K917" s="158"/>
    </row>
    <row r="918" spans="3:11" ht="14.1">
      <c r="C918" s="122"/>
      <c r="D918" s="158"/>
      <c r="E918" s="122"/>
      <c r="F918" s="122"/>
      <c r="G918" s="122"/>
      <c r="H918" s="158"/>
      <c r="I918" s="158"/>
      <c r="J918" s="158"/>
      <c r="K918" s="158"/>
    </row>
    <row r="919" spans="3:11" ht="14.1">
      <c r="C919" s="122"/>
      <c r="D919" s="158"/>
      <c r="E919" s="122"/>
      <c r="F919" s="122"/>
      <c r="G919" s="122"/>
      <c r="H919" s="158"/>
      <c r="I919" s="158"/>
      <c r="J919" s="158"/>
      <c r="K919" s="158"/>
    </row>
    <row r="920" spans="3:11" ht="14.1">
      <c r="C920" s="122"/>
      <c r="D920" s="158"/>
      <c r="E920" s="122"/>
      <c r="F920" s="122"/>
      <c r="G920" s="122"/>
      <c r="H920" s="158"/>
      <c r="I920" s="158"/>
      <c r="J920" s="158"/>
      <c r="K920" s="158"/>
    </row>
    <row r="921" spans="3:11" ht="14.1">
      <c r="C921" s="122"/>
      <c r="D921" s="158"/>
      <c r="E921" s="122"/>
      <c r="F921" s="122"/>
      <c r="G921" s="122"/>
      <c r="H921" s="158"/>
      <c r="I921" s="158"/>
      <c r="J921" s="158"/>
      <c r="K921" s="158"/>
    </row>
    <row r="922" spans="3:11" ht="14.1">
      <c r="C922" s="122"/>
      <c r="D922" s="158"/>
      <c r="E922" s="122"/>
      <c r="F922" s="122"/>
      <c r="G922" s="122"/>
      <c r="H922" s="158"/>
      <c r="I922" s="158"/>
      <c r="J922" s="158"/>
      <c r="K922" s="158"/>
    </row>
    <row r="923" spans="3:11" ht="14.1">
      <c r="C923" s="122"/>
      <c r="D923" s="158"/>
      <c r="E923" s="122"/>
      <c r="F923" s="122"/>
      <c r="G923" s="122"/>
      <c r="H923" s="158"/>
      <c r="I923" s="158"/>
      <c r="J923" s="158"/>
      <c r="K923" s="158"/>
    </row>
    <row r="924" spans="3:11" ht="14.1">
      <c r="C924" s="122"/>
      <c r="D924" s="158"/>
      <c r="E924" s="122"/>
      <c r="F924" s="122"/>
      <c r="G924" s="122"/>
      <c r="H924" s="158"/>
      <c r="I924" s="158"/>
      <c r="J924" s="158"/>
      <c r="K924" s="158"/>
    </row>
    <row r="925" spans="3:11" ht="14.1">
      <c r="C925" s="122"/>
      <c r="D925" s="158"/>
      <c r="E925" s="122"/>
      <c r="F925" s="122"/>
      <c r="G925" s="122"/>
      <c r="H925" s="158"/>
      <c r="I925" s="158"/>
      <c r="J925" s="158"/>
      <c r="K925" s="158"/>
    </row>
    <row r="926" spans="3:11" ht="14.1">
      <c r="C926" s="122"/>
      <c r="D926" s="158"/>
      <c r="E926" s="122"/>
      <c r="F926" s="122"/>
      <c r="G926" s="122"/>
      <c r="H926" s="158"/>
      <c r="I926" s="158"/>
      <c r="J926" s="158"/>
      <c r="K926" s="158"/>
    </row>
    <row r="927" spans="3:11" ht="14.1">
      <c r="C927" s="122"/>
      <c r="D927" s="158"/>
      <c r="E927" s="122"/>
      <c r="F927" s="122"/>
      <c r="G927" s="122"/>
      <c r="H927" s="158"/>
      <c r="I927" s="158"/>
      <c r="J927" s="158"/>
      <c r="K927" s="158"/>
    </row>
    <row r="928" spans="3:11" ht="14.1">
      <c r="C928" s="122"/>
      <c r="D928" s="158"/>
      <c r="E928" s="122"/>
      <c r="F928" s="122"/>
      <c r="G928" s="122"/>
      <c r="H928" s="158"/>
      <c r="I928" s="158"/>
      <c r="J928" s="158"/>
      <c r="K928" s="158"/>
    </row>
    <row r="929" spans="3:11" ht="14.1">
      <c r="C929" s="122"/>
      <c r="D929" s="158"/>
      <c r="E929" s="122"/>
      <c r="F929" s="122"/>
      <c r="G929" s="122"/>
      <c r="H929" s="158"/>
      <c r="I929" s="158"/>
      <c r="J929" s="158"/>
      <c r="K929" s="158"/>
    </row>
    <row r="930" spans="3:11" ht="14.1">
      <c r="C930" s="122"/>
      <c r="D930" s="158"/>
      <c r="E930" s="122"/>
      <c r="F930" s="122"/>
      <c r="G930" s="122"/>
      <c r="H930" s="158"/>
      <c r="I930" s="158"/>
      <c r="J930" s="158"/>
      <c r="K930" s="158"/>
    </row>
    <row r="931" spans="3:11" ht="14.1">
      <c r="C931" s="122"/>
      <c r="D931" s="158"/>
      <c r="E931" s="122"/>
      <c r="F931" s="122"/>
      <c r="G931" s="122"/>
      <c r="H931" s="158"/>
      <c r="I931" s="158"/>
      <c r="J931" s="158"/>
      <c r="K931" s="158"/>
    </row>
    <row r="932" spans="3:11" ht="14.1">
      <c r="C932" s="122"/>
      <c r="D932" s="158"/>
      <c r="E932" s="122"/>
      <c r="F932" s="122"/>
      <c r="G932" s="122"/>
      <c r="H932" s="158"/>
      <c r="I932" s="158"/>
      <c r="J932" s="158"/>
      <c r="K932" s="158"/>
    </row>
    <row r="933" spans="3:11" ht="14.1">
      <c r="C933" s="122"/>
      <c r="D933" s="158"/>
      <c r="E933" s="122"/>
      <c r="F933" s="122"/>
      <c r="G933" s="122"/>
      <c r="H933" s="158"/>
      <c r="I933" s="158"/>
      <c r="J933" s="158"/>
      <c r="K933" s="158"/>
    </row>
    <row r="934" spans="3:11" ht="14.1">
      <c r="C934" s="122"/>
      <c r="D934" s="158"/>
      <c r="E934" s="122"/>
      <c r="F934" s="122"/>
      <c r="G934" s="122"/>
      <c r="H934" s="158"/>
      <c r="I934" s="158"/>
      <c r="J934" s="158"/>
      <c r="K934" s="158"/>
    </row>
    <row r="935" spans="3:11" ht="14.1">
      <c r="C935" s="122"/>
      <c r="D935" s="158"/>
      <c r="E935" s="122"/>
      <c r="F935" s="122"/>
      <c r="G935" s="122"/>
      <c r="H935" s="158"/>
      <c r="I935" s="158"/>
      <c r="J935" s="158"/>
      <c r="K935" s="158"/>
    </row>
    <row r="936" spans="3:11" ht="14.1">
      <c r="C936" s="122"/>
      <c r="D936" s="158"/>
      <c r="E936" s="122"/>
      <c r="F936" s="122"/>
      <c r="G936" s="122"/>
      <c r="H936" s="158"/>
      <c r="I936" s="158"/>
      <c r="J936" s="158"/>
      <c r="K936" s="158"/>
    </row>
    <row r="937" spans="3:11" ht="14.1">
      <c r="C937" s="122"/>
      <c r="D937" s="158"/>
      <c r="E937" s="122"/>
      <c r="F937" s="122"/>
      <c r="G937" s="122"/>
      <c r="H937" s="158"/>
      <c r="I937" s="158"/>
      <c r="J937" s="158"/>
      <c r="K937" s="158"/>
    </row>
    <row r="938" spans="3:11" ht="14.1">
      <c r="C938" s="122"/>
      <c r="D938" s="158"/>
      <c r="E938" s="122"/>
      <c r="F938" s="122"/>
      <c r="G938" s="122"/>
      <c r="H938" s="158"/>
      <c r="I938" s="158"/>
      <c r="J938" s="158"/>
      <c r="K938" s="158"/>
    </row>
    <row r="939" spans="3:11" ht="14.1">
      <c r="C939" s="122"/>
      <c r="D939" s="158"/>
      <c r="E939" s="122"/>
      <c r="F939" s="122"/>
      <c r="G939" s="122"/>
      <c r="H939" s="158"/>
      <c r="I939" s="158"/>
      <c r="J939" s="158"/>
      <c r="K939" s="158"/>
    </row>
    <row r="940" spans="3:11" ht="14.1">
      <c r="C940" s="122"/>
      <c r="D940" s="158"/>
      <c r="E940" s="122"/>
      <c r="F940" s="122"/>
      <c r="G940" s="122"/>
      <c r="H940" s="158"/>
      <c r="I940" s="158"/>
      <c r="J940" s="158"/>
      <c r="K940" s="158"/>
    </row>
    <row r="941" spans="3:11" ht="14.1">
      <c r="C941" s="122"/>
      <c r="D941" s="158"/>
      <c r="E941" s="122"/>
      <c r="F941" s="122"/>
      <c r="G941" s="122"/>
      <c r="H941" s="158"/>
      <c r="I941" s="158"/>
      <c r="J941" s="158"/>
      <c r="K941" s="158"/>
    </row>
    <row r="942" spans="3:11" ht="14.1">
      <c r="C942" s="122"/>
      <c r="D942" s="158"/>
      <c r="E942" s="122"/>
      <c r="F942" s="122"/>
      <c r="G942" s="122"/>
      <c r="H942" s="158"/>
      <c r="I942" s="158"/>
      <c r="J942" s="158"/>
      <c r="K942" s="158"/>
    </row>
    <row r="943" spans="3:11" ht="14.1">
      <c r="C943" s="122"/>
      <c r="D943" s="158"/>
      <c r="E943" s="122"/>
      <c r="F943" s="122"/>
      <c r="G943" s="122"/>
      <c r="H943" s="158"/>
      <c r="I943" s="158"/>
      <c r="J943" s="158"/>
      <c r="K943" s="158"/>
    </row>
    <row r="944" spans="3:11" ht="14.1">
      <c r="C944" s="122"/>
      <c r="D944" s="158"/>
      <c r="E944" s="122"/>
      <c r="F944" s="122"/>
      <c r="G944" s="122"/>
      <c r="H944" s="158"/>
      <c r="I944" s="158"/>
      <c r="J944" s="158"/>
      <c r="K944" s="158"/>
    </row>
    <row r="945" spans="3:11" ht="14.1">
      <c r="C945" s="122"/>
      <c r="D945" s="158"/>
      <c r="E945" s="122"/>
      <c r="F945" s="122"/>
      <c r="G945" s="122"/>
      <c r="H945" s="158"/>
      <c r="I945" s="158"/>
      <c r="J945" s="158"/>
      <c r="K945" s="158"/>
    </row>
    <row r="946" spans="3:11" ht="14.1">
      <c r="C946" s="122"/>
      <c r="D946" s="158"/>
      <c r="E946" s="122"/>
      <c r="F946" s="122"/>
      <c r="G946" s="122"/>
      <c r="H946" s="158"/>
      <c r="I946" s="158"/>
      <c r="J946" s="158"/>
      <c r="K946" s="158"/>
    </row>
    <row r="947" spans="3:11" ht="14.1">
      <c r="C947" s="122"/>
      <c r="D947" s="158"/>
      <c r="E947" s="122"/>
      <c r="F947" s="122"/>
      <c r="G947" s="122"/>
      <c r="H947" s="158"/>
      <c r="I947" s="158"/>
      <c r="J947" s="158"/>
      <c r="K947" s="158"/>
    </row>
    <row r="948" spans="3:11" ht="14.1">
      <c r="C948" s="122"/>
      <c r="D948" s="158"/>
      <c r="E948" s="122"/>
      <c r="F948" s="122"/>
      <c r="G948" s="122"/>
      <c r="H948" s="158"/>
      <c r="I948" s="158"/>
      <c r="J948" s="158"/>
      <c r="K948" s="158"/>
    </row>
    <row r="949" spans="3:11" ht="14.1">
      <c r="C949" s="122"/>
      <c r="D949" s="158"/>
      <c r="E949" s="122"/>
      <c r="F949" s="122"/>
      <c r="G949" s="122"/>
      <c r="H949" s="158"/>
      <c r="I949" s="158"/>
      <c r="J949" s="158"/>
      <c r="K949" s="158"/>
    </row>
    <row r="950" spans="3:11" ht="14.1">
      <c r="C950" s="122"/>
      <c r="D950" s="158"/>
      <c r="E950" s="122"/>
      <c r="F950" s="122"/>
      <c r="G950" s="122"/>
      <c r="H950" s="158"/>
      <c r="I950" s="158"/>
      <c r="J950" s="158"/>
      <c r="K950" s="158"/>
    </row>
    <row r="951" spans="3:11" ht="14.1">
      <c r="C951" s="122"/>
      <c r="D951" s="158"/>
      <c r="E951" s="122"/>
      <c r="F951" s="122"/>
      <c r="G951" s="122"/>
      <c r="H951" s="158"/>
      <c r="I951" s="158"/>
      <c r="J951" s="158"/>
      <c r="K951" s="158"/>
    </row>
    <row r="952" spans="3:11" ht="14.1">
      <c r="C952" s="122"/>
      <c r="D952" s="158"/>
      <c r="E952" s="122"/>
      <c r="F952" s="122"/>
      <c r="G952" s="122"/>
      <c r="H952" s="158"/>
      <c r="I952" s="158"/>
      <c r="J952" s="158"/>
      <c r="K952" s="158"/>
    </row>
    <row r="953" spans="3:11" ht="14.1">
      <c r="C953" s="122"/>
      <c r="D953" s="158"/>
      <c r="E953" s="122"/>
      <c r="F953" s="122"/>
      <c r="G953" s="122"/>
      <c r="H953" s="158"/>
      <c r="I953" s="158"/>
      <c r="J953" s="158"/>
      <c r="K953" s="158"/>
    </row>
    <row r="954" spans="3:11" ht="14.1">
      <c r="C954" s="122"/>
      <c r="D954" s="158"/>
      <c r="E954" s="122"/>
      <c r="F954" s="122"/>
      <c r="G954" s="122"/>
      <c r="H954" s="158"/>
      <c r="I954" s="158"/>
      <c r="J954" s="158"/>
      <c r="K954" s="158"/>
    </row>
    <row r="955" spans="3:11" ht="14.1">
      <c r="C955" s="122"/>
      <c r="D955" s="158"/>
      <c r="E955" s="122"/>
      <c r="F955" s="122"/>
      <c r="G955" s="122"/>
      <c r="H955" s="158"/>
      <c r="I955" s="158"/>
      <c r="J955" s="158"/>
      <c r="K955" s="158"/>
    </row>
    <row r="956" spans="3:11" ht="14.1">
      <c r="C956" s="122"/>
      <c r="D956" s="158"/>
      <c r="E956" s="122"/>
      <c r="F956" s="122"/>
      <c r="G956" s="122"/>
      <c r="H956" s="158"/>
      <c r="I956" s="158"/>
      <c r="J956" s="158"/>
      <c r="K956" s="158"/>
    </row>
    <row r="957" spans="3:11" ht="14.1">
      <c r="C957" s="122"/>
      <c r="D957" s="158"/>
      <c r="E957" s="122"/>
      <c r="F957" s="122"/>
      <c r="G957" s="122"/>
      <c r="H957" s="158"/>
      <c r="I957" s="158"/>
      <c r="J957" s="158"/>
      <c r="K957" s="158"/>
    </row>
    <row r="958" spans="3:11" ht="14.1">
      <c r="C958" s="122"/>
      <c r="D958" s="158"/>
      <c r="E958" s="122"/>
      <c r="F958" s="122"/>
      <c r="G958" s="122"/>
      <c r="H958" s="158"/>
      <c r="I958" s="158"/>
      <c r="J958" s="158"/>
      <c r="K958" s="158"/>
    </row>
    <row r="959" spans="3:11" ht="14.1">
      <c r="C959" s="122"/>
      <c r="D959" s="158"/>
      <c r="E959" s="122"/>
      <c r="F959" s="122"/>
      <c r="G959" s="122"/>
      <c r="H959" s="158"/>
      <c r="I959" s="158"/>
      <c r="J959" s="158"/>
      <c r="K959" s="158"/>
    </row>
    <row r="960" spans="3:11" ht="14.1">
      <c r="C960" s="122"/>
      <c r="D960" s="158"/>
      <c r="E960" s="122"/>
      <c r="F960" s="122"/>
      <c r="G960" s="122"/>
      <c r="H960" s="158"/>
      <c r="I960" s="158"/>
      <c r="J960" s="158"/>
      <c r="K960" s="158"/>
    </row>
    <row r="961" spans="3:11" ht="14.1">
      <c r="C961" s="122"/>
      <c r="D961" s="158"/>
      <c r="E961" s="122"/>
      <c r="F961" s="122"/>
      <c r="G961" s="122"/>
      <c r="H961" s="158"/>
      <c r="I961" s="158"/>
      <c r="J961" s="158"/>
      <c r="K961" s="158"/>
    </row>
    <row r="962" spans="3:11" ht="14.1">
      <c r="C962" s="122"/>
      <c r="D962" s="158"/>
      <c r="E962" s="122"/>
      <c r="F962" s="122"/>
      <c r="G962" s="122"/>
      <c r="H962" s="158"/>
      <c r="I962" s="158"/>
      <c r="J962" s="158"/>
      <c r="K962" s="158"/>
    </row>
    <row r="963" spans="3:11" ht="14.1">
      <c r="C963" s="122"/>
      <c r="D963" s="158"/>
      <c r="E963" s="122"/>
      <c r="F963" s="122"/>
      <c r="G963" s="122"/>
      <c r="H963" s="158"/>
      <c r="I963" s="158"/>
      <c r="J963" s="158"/>
      <c r="K963" s="158"/>
    </row>
    <row r="964" spans="3:11" ht="14.1">
      <c r="C964" s="122"/>
      <c r="D964" s="158"/>
      <c r="E964" s="122"/>
      <c r="F964" s="122"/>
      <c r="G964" s="122"/>
      <c r="H964" s="158"/>
      <c r="I964" s="158"/>
      <c r="J964" s="158"/>
      <c r="K964" s="158"/>
    </row>
    <row r="965" spans="3:11" ht="14.1">
      <c r="C965" s="122"/>
      <c r="D965" s="158"/>
      <c r="E965" s="122"/>
      <c r="F965" s="122"/>
      <c r="G965" s="122"/>
      <c r="H965" s="158"/>
      <c r="I965" s="158"/>
      <c r="J965" s="158"/>
      <c r="K965" s="158"/>
    </row>
    <row r="966" spans="3:11" ht="14.1">
      <c r="C966" s="122"/>
      <c r="D966" s="158"/>
      <c r="E966" s="122"/>
      <c r="F966" s="122"/>
      <c r="G966" s="122"/>
      <c r="H966" s="158"/>
      <c r="I966" s="158"/>
      <c r="J966" s="158"/>
      <c r="K966" s="158"/>
    </row>
    <row r="967" spans="3:11" ht="14.1">
      <c r="C967" s="122"/>
      <c r="D967" s="158"/>
      <c r="E967" s="122"/>
      <c r="F967" s="122"/>
      <c r="G967" s="122"/>
      <c r="H967" s="158"/>
      <c r="I967" s="158"/>
      <c r="J967" s="158"/>
      <c r="K967" s="158"/>
    </row>
    <row r="968" spans="3:11" ht="14.1">
      <c r="C968" s="122"/>
      <c r="D968" s="158"/>
      <c r="E968" s="122"/>
      <c r="F968" s="122"/>
      <c r="G968" s="122"/>
      <c r="H968" s="158"/>
      <c r="I968" s="158"/>
      <c r="J968" s="158"/>
      <c r="K968" s="158"/>
    </row>
    <row r="969" spans="3:11" ht="14.1">
      <c r="C969" s="122"/>
      <c r="D969" s="158"/>
      <c r="E969" s="122"/>
      <c r="F969" s="122"/>
      <c r="G969" s="122"/>
      <c r="H969" s="158"/>
      <c r="I969" s="158"/>
      <c r="J969" s="158"/>
      <c r="K969" s="158"/>
    </row>
    <row r="970" spans="3:11" ht="14.1">
      <c r="C970" s="122"/>
      <c r="D970" s="158"/>
      <c r="E970" s="122"/>
      <c r="F970" s="122"/>
      <c r="G970" s="122"/>
      <c r="H970" s="158"/>
      <c r="I970" s="158"/>
      <c r="J970" s="158"/>
      <c r="K970" s="158"/>
    </row>
    <row r="971" spans="3:11" ht="14.1">
      <c r="C971" s="122"/>
      <c r="D971" s="158"/>
      <c r="E971" s="122"/>
      <c r="F971" s="122"/>
      <c r="G971" s="122"/>
      <c r="H971" s="158"/>
      <c r="I971" s="158"/>
      <c r="J971" s="158"/>
      <c r="K971" s="158"/>
    </row>
    <row r="972" spans="3:11" ht="14.1">
      <c r="C972" s="122"/>
      <c r="D972" s="158"/>
      <c r="E972" s="122"/>
      <c r="F972" s="122"/>
      <c r="G972" s="122"/>
      <c r="H972" s="158"/>
      <c r="I972" s="158"/>
      <c r="J972" s="158"/>
      <c r="K972" s="158"/>
    </row>
    <row r="973" spans="3:11" ht="14.1">
      <c r="C973" s="122"/>
      <c r="D973" s="158"/>
      <c r="E973" s="122"/>
      <c r="F973" s="122"/>
      <c r="G973" s="122"/>
      <c r="H973" s="158"/>
      <c r="I973" s="158"/>
      <c r="J973" s="158"/>
      <c r="K973" s="158"/>
    </row>
    <row r="974" spans="3:11" ht="14.1">
      <c r="C974" s="122"/>
      <c r="D974" s="158"/>
      <c r="E974" s="122"/>
      <c r="F974" s="122"/>
      <c r="G974" s="122"/>
      <c r="H974" s="158"/>
      <c r="I974" s="158"/>
      <c r="J974" s="158"/>
      <c r="K974" s="158"/>
    </row>
    <row r="975" spans="3:11" ht="14.1">
      <c r="C975" s="122"/>
      <c r="D975" s="158"/>
      <c r="E975" s="122"/>
      <c r="F975" s="122"/>
      <c r="G975" s="122"/>
      <c r="H975" s="158"/>
      <c r="I975" s="158"/>
      <c r="J975" s="158"/>
      <c r="K975" s="158"/>
    </row>
    <row r="976" spans="3:11" ht="14.1">
      <c r="C976" s="122"/>
      <c r="D976" s="158"/>
      <c r="E976" s="122"/>
      <c r="F976" s="122"/>
      <c r="G976" s="122"/>
      <c r="H976" s="158"/>
      <c r="I976" s="158"/>
      <c r="J976" s="158"/>
      <c r="K976" s="158"/>
    </row>
    <row r="977" spans="3:11" ht="14.1">
      <c r="C977" s="122"/>
      <c r="D977" s="158"/>
      <c r="E977" s="122"/>
      <c r="F977" s="122"/>
      <c r="G977" s="122"/>
      <c r="H977" s="158"/>
      <c r="I977" s="158"/>
      <c r="J977" s="158"/>
      <c r="K977" s="158"/>
    </row>
    <row r="978" spans="3:11" ht="14.1">
      <c r="C978" s="122"/>
      <c r="D978" s="158"/>
      <c r="E978" s="122"/>
      <c r="F978" s="122"/>
      <c r="G978" s="122"/>
      <c r="H978" s="158"/>
      <c r="I978" s="158"/>
      <c r="J978" s="158"/>
      <c r="K978" s="158"/>
    </row>
    <row r="979" spans="3:11" ht="14.1">
      <c r="C979" s="122"/>
      <c r="D979" s="158"/>
      <c r="E979" s="122"/>
      <c r="F979" s="122"/>
      <c r="G979" s="122"/>
      <c r="H979" s="158"/>
      <c r="I979" s="158"/>
      <c r="J979" s="158"/>
      <c r="K979" s="158"/>
    </row>
    <row r="980" spans="3:11" ht="14.1">
      <c r="C980" s="122"/>
      <c r="D980" s="158"/>
      <c r="E980" s="122"/>
      <c r="F980" s="122"/>
      <c r="G980" s="122"/>
      <c r="H980" s="158"/>
      <c r="I980" s="158"/>
      <c r="J980" s="158"/>
      <c r="K980" s="158"/>
    </row>
    <row r="981" spans="3:11" ht="14.1">
      <c r="C981" s="122"/>
      <c r="D981" s="158"/>
      <c r="E981" s="122"/>
      <c r="F981" s="122"/>
      <c r="G981" s="122"/>
      <c r="H981" s="158"/>
      <c r="I981" s="158"/>
      <c r="J981" s="158"/>
      <c r="K981" s="158"/>
    </row>
    <row r="982" spans="3:11" ht="14.1">
      <c r="C982" s="122"/>
      <c r="D982" s="158"/>
      <c r="E982" s="122"/>
      <c r="F982" s="122"/>
      <c r="G982" s="122"/>
      <c r="H982" s="158"/>
      <c r="I982" s="158"/>
      <c r="J982" s="158"/>
      <c r="K982" s="158"/>
    </row>
    <row r="983" spans="3:11" ht="14.1">
      <c r="C983" s="122"/>
      <c r="D983" s="158"/>
      <c r="E983" s="122"/>
      <c r="F983" s="122"/>
      <c r="G983" s="122"/>
      <c r="H983" s="158"/>
      <c r="I983" s="158"/>
      <c r="J983" s="158"/>
      <c r="K983" s="158"/>
    </row>
    <row r="984" spans="3:11" ht="14.1">
      <c r="C984" s="122"/>
      <c r="D984" s="158"/>
      <c r="E984" s="122"/>
      <c r="F984" s="122"/>
      <c r="G984" s="122"/>
      <c r="H984" s="158"/>
      <c r="I984" s="158"/>
      <c r="J984" s="158"/>
      <c r="K984" s="158"/>
    </row>
    <row r="985" spans="3:11" ht="14.1">
      <c r="C985" s="122"/>
      <c r="D985" s="158"/>
      <c r="E985" s="122"/>
      <c r="F985" s="122"/>
      <c r="G985" s="122"/>
      <c r="H985" s="158"/>
      <c r="I985" s="158"/>
      <c r="J985" s="158"/>
      <c r="K985" s="158"/>
    </row>
    <row r="986" spans="3:11" ht="14.1">
      <c r="C986" s="122"/>
      <c r="D986" s="158"/>
      <c r="E986" s="122"/>
      <c r="F986" s="122"/>
      <c r="G986" s="122"/>
      <c r="H986" s="158"/>
      <c r="I986" s="158"/>
      <c r="J986" s="158"/>
      <c r="K986" s="158"/>
    </row>
    <row r="987" spans="3:11" ht="14.1">
      <c r="C987" s="122"/>
      <c r="D987" s="158"/>
      <c r="E987" s="122"/>
      <c r="F987" s="122"/>
      <c r="G987" s="122"/>
      <c r="H987" s="158"/>
      <c r="I987" s="158"/>
      <c r="J987" s="158"/>
      <c r="K987" s="158"/>
    </row>
    <row r="988" spans="3:11" ht="14.1">
      <c r="C988" s="122"/>
      <c r="D988" s="158"/>
      <c r="E988" s="122"/>
      <c r="F988" s="122"/>
      <c r="G988" s="122"/>
      <c r="H988" s="158"/>
      <c r="I988" s="158"/>
      <c r="J988" s="158"/>
      <c r="K988" s="158"/>
    </row>
    <row r="989" spans="3:11" ht="14.1">
      <c r="C989" s="122"/>
      <c r="D989" s="158"/>
      <c r="E989" s="122"/>
      <c r="F989" s="122"/>
      <c r="G989" s="122"/>
      <c r="H989" s="158"/>
      <c r="I989" s="158"/>
      <c r="J989" s="158"/>
      <c r="K989" s="158"/>
    </row>
    <row r="990" spans="3:11" ht="14.1">
      <c r="C990" s="122"/>
      <c r="D990" s="158"/>
      <c r="E990" s="122"/>
      <c r="F990" s="122"/>
      <c r="G990" s="122"/>
      <c r="H990" s="158"/>
      <c r="I990" s="158"/>
      <c r="J990" s="158"/>
      <c r="K990" s="158"/>
    </row>
    <row r="991" spans="3:11" ht="14.1">
      <c r="C991" s="122"/>
      <c r="D991" s="158"/>
      <c r="E991" s="122"/>
      <c r="F991" s="122"/>
      <c r="G991" s="122"/>
      <c r="H991" s="158"/>
      <c r="I991" s="158"/>
      <c r="J991" s="158"/>
      <c r="K991" s="158"/>
    </row>
  </sheetData>
  <mergeCells count="14">
    <mergeCell ref="A236:A265"/>
    <mergeCell ref="D235:F235"/>
    <mergeCell ref="B1:Q1"/>
    <mergeCell ref="E63:F63"/>
    <mergeCell ref="E32:F32"/>
    <mergeCell ref="H69:Q69"/>
    <mergeCell ref="A95:A111"/>
    <mergeCell ref="A204:A234"/>
    <mergeCell ref="D203:F203"/>
    <mergeCell ref="B172:F172"/>
    <mergeCell ref="A173:A202"/>
    <mergeCell ref="A112:A140"/>
    <mergeCell ref="A141:A171"/>
    <mergeCell ref="E234:F234"/>
  </mergeCells>
  <phoneticPr fontId="15" type="noConversion"/>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MediaLengthInSeconds xmlns="f4397f6e-b05f-48bf-ba03-4bbc86bdd192" xsi:nil="true"/>
    <SharedWithUsers xmlns="07a87623-8134-4e67-b860-0ff98346cfc2">
      <UserInfo>
        <DisplayName>Wayne   Harrison</DisplayName>
        <AccountId>14</AccountId>
        <AccountType/>
      </UserInfo>
      <UserInfo>
        <DisplayName>Martin King</DisplayName>
        <AccountId>47</AccountId>
        <AccountType/>
      </UserInfo>
    </SharedWithUsers>
    <lcf76f155ced4ddcb4097134ff3c332f xmlns="f4397f6e-b05f-48bf-ba03-4bbc86bdd192">
      <Terms xmlns="http://schemas.microsoft.com/office/infopath/2007/PartnerControls"/>
    </lcf76f155ced4ddcb4097134ff3c332f>
    <TaxCatchAll xmlns="07a87623-8134-4e67-b860-0ff98346cfc2"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9413C18C1345234882158FA0A45AD75D" ma:contentTypeVersion="18" ma:contentTypeDescription="Create a new document." ma:contentTypeScope="" ma:versionID="e08f2696a7b16a9d461dc40321686f30">
  <xsd:schema xmlns:xsd="http://www.w3.org/2001/XMLSchema" xmlns:xs="http://www.w3.org/2001/XMLSchema" xmlns:p="http://schemas.microsoft.com/office/2006/metadata/properties" xmlns:ns2="f4397f6e-b05f-48bf-ba03-4bbc86bdd192" xmlns:ns3="07a87623-8134-4e67-b860-0ff98346cfc2" targetNamespace="http://schemas.microsoft.com/office/2006/metadata/properties" ma:root="true" ma:fieldsID="6315107c7bf4b2d88a526a5a3ffd0690" ns2:_="" ns3:_="">
    <xsd:import namespace="f4397f6e-b05f-48bf-ba03-4bbc86bdd192"/>
    <xsd:import namespace="07a87623-8134-4e67-b860-0ff98346cfc2"/>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GenerationTime" minOccurs="0"/>
                <xsd:element ref="ns2:MediaServiceEventHashCode" minOccurs="0"/>
                <xsd:element ref="ns2:MediaServiceOCR" minOccurs="0"/>
                <xsd:element ref="ns2:MediaServiceAutoKeyPoints" minOccurs="0"/>
                <xsd:element ref="ns2:MediaServiceKeyPoint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4397f6e-b05f-48bf-ba03-4bbc86bdd19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element name="MediaLengthInSeconds" ma:index="18"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422331c3-9c98-422b-be2e-42cb17a6a809" ma:termSetId="09814cd3-568e-fe90-9814-8d621ff8fb84" ma:anchorId="fba54fb3-c3e1-fe81-a776-ca4b69148c4d" ma:open="true" ma:isKeyword="false">
      <xsd:complexType>
        <xsd:sequence>
          <xsd:element ref="pc:Terms" minOccurs="0" maxOccurs="1"/>
        </xsd:sequence>
      </xsd:complex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ObjectDetectorVersions" ma:index="25"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7a87623-8134-4e67-b860-0ff98346cfc2" elementFormDefault="qualified">
    <xsd:import namespace="http://schemas.microsoft.com/office/2006/documentManagement/types"/>
    <xsd:import namespace="http://schemas.microsoft.com/office/infopath/2007/PartnerControls"/>
    <xsd:element name="SharedWithUsers" ma:index="1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0"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2a200339-e232-422f-a2a0-12689a9d6b90}" ma:internalName="TaxCatchAll" ma:showField="CatchAllData" ma:web="07a87623-8134-4e67-b860-0ff98346cf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C24B6FA5-4516-427C-AA8D-DD69F980D3FE}"/>
</file>

<file path=customXml/itemProps2.xml><?xml version="1.0" encoding="utf-8"?>
<ds:datastoreItem xmlns:ds="http://schemas.openxmlformats.org/officeDocument/2006/customXml" ds:itemID="{B15E9CED-3B14-4323-91D3-DA80DE3E2C3C}"/>
</file>

<file path=customXml/itemProps3.xml><?xml version="1.0" encoding="utf-8"?>
<ds:datastoreItem xmlns:ds="http://schemas.openxmlformats.org/officeDocument/2006/customXml" ds:itemID="{4A7E13C7-E95D-4228-AD7E-9B41D7652230}"/>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Catharyne Walton</dc:creator>
  <cp:keywords/>
  <dc:description/>
  <cp:lastModifiedBy>Daniel Maggs</cp:lastModifiedBy>
  <cp:revision/>
  <dcterms:created xsi:type="dcterms:W3CDTF">2023-10-05T11:00:10Z</dcterms:created>
  <dcterms:modified xsi:type="dcterms:W3CDTF">2024-07-04T10:14:22Z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0x0101009413C18C1345234882158FA0A45AD75D</vt:lpwstr>
  </property>
  <property fmtid="{D5CDD505-2E9C-101B-9397-08002B2CF9AE}" pid="4" name="ComplianceAssetId">
    <vt:lpwstr/>
  </property>
  <property fmtid="{D5CDD505-2E9C-101B-9397-08002B2CF9AE}" pid="5" name="_ExtendedDescription">
    <vt:lpwstr/>
  </property>
  <property fmtid="{D5CDD505-2E9C-101B-9397-08002B2CF9AE}" pid="6" name="_activity">
    <vt:lpwstr>{"FileActivityType":"6","FileActivityTimeStamp":"2023-10-30T09:52:19.850Z","FileActivityUsersOnPage":[{"DisplayName":"Catharyne Walton","Id":"catharyne.walton@motohaus.com"}],"FileActivityNavigationId":null}</vt:lpwstr>
  </property>
  <property fmtid="{D5CDD505-2E9C-101B-9397-08002B2CF9AE}" pid="7" name="TriggerFlowInfo">
    <vt:lpwstr/>
  </property>
</Properties>
</file>